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915" tabRatio="621" activeTab="0"/>
  </bookViews>
  <sheets>
    <sheet name="ｱﾝｹｰﾄ" sheetId="1" r:id="rId1"/>
  </sheets>
  <definedNames>
    <definedName name="_xlnm.Print_Titles" localSheetId="0">'ｱﾝｹｰﾄ'!$A:$C,'ｱﾝｹｰﾄ'!$4:$7</definedName>
  </definedNames>
  <calcPr fullCalcOnLoad="1"/>
</workbook>
</file>

<file path=xl/sharedStrings.xml><?xml version="1.0" encoding="utf-8"?>
<sst xmlns="http://schemas.openxmlformats.org/spreadsheetml/2006/main" count="96" uniqueCount="83">
  <si>
    <t>都道府県名</t>
  </si>
  <si>
    <t>NO.</t>
  </si>
  <si>
    <t>地域支援事業(総合事業)</t>
  </si>
  <si>
    <t>見込み</t>
  </si>
  <si>
    <t>保険料</t>
  </si>
  <si>
    <t>利用料</t>
  </si>
  <si>
    <t>その他</t>
  </si>
  <si>
    <t>具体的に</t>
  </si>
  <si>
    <t>実施時期</t>
  </si>
  <si>
    <t>事業内容は</t>
  </si>
  <si>
    <t>待機者数</t>
  </si>
  <si>
    <t>待機者の内
要介護1・2者数</t>
  </si>
  <si>
    <t>理由</t>
  </si>
  <si>
    <t>据え置き</t>
  </si>
  <si>
    <t>引き上げ</t>
  </si>
  <si>
    <t>引き下げ</t>
  </si>
  <si>
    <t>不明</t>
  </si>
  <si>
    <t>検討している</t>
  </si>
  <si>
    <t>検討していない</t>
  </si>
  <si>
    <t>有</t>
  </si>
  <si>
    <t>無</t>
  </si>
  <si>
    <t>確保できる</t>
  </si>
  <si>
    <t>できない</t>
  </si>
  <si>
    <t>小計</t>
  </si>
  <si>
    <t>一般財源投入する</t>
  </si>
  <si>
    <t>しない</t>
  </si>
  <si>
    <t>未定</t>
  </si>
  <si>
    <t>長野県</t>
  </si>
  <si>
    <t>　　　　　</t>
  </si>
  <si>
    <t>福井県</t>
  </si>
  <si>
    <t>神奈川県</t>
  </si>
  <si>
    <t>山口県</t>
  </si>
  <si>
    <t>愛媛県</t>
  </si>
  <si>
    <t>岡山県</t>
  </si>
  <si>
    <t>宮崎県</t>
  </si>
  <si>
    <t>京都府</t>
  </si>
  <si>
    <t>三重県</t>
  </si>
  <si>
    <t>滋賀県</t>
  </si>
  <si>
    <t>青森県</t>
  </si>
  <si>
    <t>静岡県</t>
  </si>
  <si>
    <t>石川県</t>
  </si>
  <si>
    <t>千葉県</t>
  </si>
  <si>
    <t>大阪府</t>
  </si>
  <si>
    <t>東京都</t>
  </si>
  <si>
    <t>福岡県</t>
  </si>
  <si>
    <t>福島県</t>
  </si>
  <si>
    <t>北海道</t>
  </si>
  <si>
    <t>岩手県</t>
  </si>
  <si>
    <t>宮城県</t>
  </si>
  <si>
    <t>秋田県</t>
  </si>
  <si>
    <t>茨城県</t>
  </si>
  <si>
    <t>栃木県</t>
  </si>
  <si>
    <t>群馬県</t>
  </si>
  <si>
    <t>埼玉県</t>
  </si>
  <si>
    <t>新潟県</t>
  </si>
  <si>
    <t>岐阜県</t>
  </si>
  <si>
    <t>愛知県</t>
  </si>
  <si>
    <t>兵庫県</t>
  </si>
  <si>
    <t>奈良県</t>
  </si>
  <si>
    <t>和歌山県</t>
  </si>
  <si>
    <t>佐賀県</t>
  </si>
  <si>
    <t>熊本県</t>
  </si>
  <si>
    <t>大分県</t>
  </si>
  <si>
    <t>未定・検討中</t>
  </si>
  <si>
    <t>保険者数</t>
  </si>
  <si>
    <t>回答自治体数</t>
  </si>
  <si>
    <t>回答率</t>
  </si>
  <si>
    <t>自治体数</t>
  </si>
  <si>
    <t>項目別計</t>
  </si>
  <si>
    <t>全回答数のうち</t>
  </si>
  <si>
    <t>項目別</t>
  </si>
  <si>
    <t>回答なし</t>
  </si>
  <si>
    <t>見通し立たない</t>
  </si>
  <si>
    <t>保険料財源に　　　　一般財源の繰り入れ</t>
  </si>
  <si>
    <t>介護保険料</t>
  </si>
  <si>
    <t>区市町村の独自減免制度　　　　　　　　　(第6期実施予定)</t>
  </si>
  <si>
    <t>介護保険法改正対応</t>
  </si>
  <si>
    <t>｢要支援者｣の総合事業・地域支援事業への移行</t>
  </si>
  <si>
    <t>新しい介護予防・生活支援サービス事業　　　　　　　　　　　　　　　｢多様なサービス｣の確保</t>
  </si>
  <si>
    <t>特別養護老人ホーム(2014年4月時点)</t>
  </si>
  <si>
    <t>第６期　　　　　介護保険料　基準額　　　(年間)</t>
  </si>
  <si>
    <t>第５期　　　　　介護保険料　基準額　　　(年間)</t>
  </si>
  <si>
    <t>全国市町村　介護保険緊急アンケート調査　集計　（都道府県コード順）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</si>
</sst>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textRotation="255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 textRotation="255"/>
    </xf>
    <xf numFmtId="0" fontId="23" fillId="0" borderId="13" xfId="0" applyFont="1" applyBorder="1" applyAlignment="1">
      <alignment horizontal="right" vertical="center" wrapText="1"/>
    </xf>
    <xf numFmtId="5" fontId="4" fillId="0" borderId="14" xfId="0" applyNumberFormat="1" applyFont="1" applyBorder="1" applyAlignment="1">
      <alignment horizontal="right" vertical="center"/>
    </xf>
    <xf numFmtId="0" fontId="0" fillId="0" borderId="13" xfId="48" applyNumberFormat="1" applyFont="1" applyBorder="1" applyAlignment="1">
      <alignment horizontal="right" vertical="center"/>
    </xf>
    <xf numFmtId="0" fontId="0" fillId="0" borderId="15" xfId="48" applyNumberFormat="1" applyFont="1" applyBorder="1" applyAlignment="1">
      <alignment horizontal="right" vertical="center"/>
    </xf>
    <xf numFmtId="0" fontId="0" fillId="0" borderId="13" xfId="48" applyNumberFormat="1" applyFont="1" applyBorder="1" applyAlignment="1">
      <alignment horizontal="right" vertical="center" wrapText="1"/>
    </xf>
    <xf numFmtId="9" fontId="0" fillId="0" borderId="0" xfId="42" applyFont="1" applyAlignment="1">
      <alignment vertical="center"/>
    </xf>
    <xf numFmtId="9" fontId="0" fillId="0" borderId="16" xfId="42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9" fontId="0" fillId="0" borderId="19" xfId="42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9" fontId="0" fillId="0" borderId="23" xfId="42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9" fontId="0" fillId="0" borderId="25" xfId="42" applyFont="1" applyBorder="1" applyAlignment="1">
      <alignment vertical="center"/>
    </xf>
    <xf numFmtId="9" fontId="0" fillId="0" borderId="25" xfId="42" applyFont="1" applyBorder="1" applyAlignment="1">
      <alignment horizontal="center" vertical="center"/>
    </xf>
    <xf numFmtId="5" fontId="4" fillId="0" borderId="26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9" fontId="0" fillId="0" borderId="27" xfId="42" applyFont="1" applyBorder="1" applyAlignment="1">
      <alignment horizontal="right" vertical="center" wrapText="1"/>
    </xf>
    <xf numFmtId="9" fontId="0" fillId="0" borderId="23" xfId="42" applyFont="1" applyBorder="1" applyAlignment="1">
      <alignment vertical="center"/>
    </xf>
    <xf numFmtId="9" fontId="0" fillId="0" borderId="27" xfId="42" applyFont="1" applyBorder="1" applyAlignment="1">
      <alignment vertical="center"/>
    </xf>
    <xf numFmtId="9" fontId="0" fillId="0" borderId="23" xfId="42" applyFont="1" applyBorder="1" applyAlignment="1">
      <alignment horizontal="center" vertical="center" wrapText="1"/>
    </xf>
    <xf numFmtId="9" fontId="0" fillId="0" borderId="27" xfId="42" applyFont="1" applyBorder="1" applyAlignment="1">
      <alignment horizontal="right" vertical="center" wrapText="1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9" fontId="0" fillId="0" borderId="28" xfId="42" applyFont="1" applyBorder="1" applyAlignment="1">
      <alignment vertical="center"/>
    </xf>
    <xf numFmtId="9" fontId="0" fillId="0" borderId="28" xfId="42" applyFont="1" applyBorder="1" applyAlignment="1">
      <alignment horizontal="center" vertical="center"/>
    </xf>
    <xf numFmtId="9" fontId="0" fillId="0" borderId="29" xfId="42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9" fontId="0" fillId="0" borderId="29" xfId="42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0" fillId="0" borderId="30" xfId="0" applyFont="1" applyBorder="1" applyAlignment="1">
      <alignment vertical="center" textRotation="255" wrapText="1"/>
    </xf>
    <xf numFmtId="0" fontId="0" fillId="0" borderId="10" xfId="0" applyBorder="1" applyAlignment="1">
      <alignment vertical="center" textRotation="255" wrapText="1"/>
    </xf>
    <xf numFmtId="0" fontId="5" fillId="0" borderId="10" xfId="0" applyFont="1" applyBorder="1" applyAlignment="1">
      <alignment vertical="center" textRotation="255" shrinkToFit="1"/>
    </xf>
    <xf numFmtId="0" fontId="0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right" vertical="center" wrapText="1"/>
    </xf>
    <xf numFmtId="0" fontId="0" fillId="0" borderId="13" xfId="48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 wrapText="1"/>
    </xf>
    <xf numFmtId="38" fontId="4" fillId="0" borderId="31" xfId="0" applyNumberFormat="1" applyFont="1" applyBorder="1" applyAlignment="1">
      <alignment horizontal="right" vertical="center"/>
    </xf>
    <xf numFmtId="38" fontId="4" fillId="0" borderId="2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 wrapText="1"/>
    </xf>
    <xf numFmtId="55" fontId="5" fillId="0" borderId="33" xfId="0" applyNumberFormat="1" applyFont="1" applyBorder="1" applyAlignment="1">
      <alignment vertical="center" textRotation="255" wrapText="1"/>
    </xf>
    <xf numFmtId="38" fontId="40" fillId="0" borderId="34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38" fontId="4" fillId="0" borderId="13" xfId="0" applyNumberFormat="1" applyFont="1" applyBorder="1" applyAlignment="1">
      <alignment horizontal="right" vertical="center"/>
    </xf>
    <xf numFmtId="38" fontId="40" fillId="0" borderId="11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0" fillId="0" borderId="13" xfId="48" applyFont="1" applyBorder="1" applyAlignment="1">
      <alignment horizontal="right" vertical="center"/>
    </xf>
    <xf numFmtId="38" fontId="40" fillId="0" borderId="35" xfId="48" applyFont="1" applyBorder="1" applyAlignment="1">
      <alignment horizontal="right" vertical="center"/>
    </xf>
    <xf numFmtId="38" fontId="40" fillId="0" borderId="15" xfId="48" applyFont="1" applyBorder="1" applyAlignment="1">
      <alignment horizontal="right" vertical="center"/>
    </xf>
    <xf numFmtId="38" fontId="40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textRotation="255" shrinkToFit="1"/>
    </xf>
    <xf numFmtId="0" fontId="0" fillId="0" borderId="15" xfId="0" applyFont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23" fillId="0" borderId="41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38" fontId="0" fillId="0" borderId="4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0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textRotation="255" shrinkToFit="1"/>
    </xf>
    <xf numFmtId="0" fontId="0" fillId="0" borderId="13" xfId="0" applyFont="1" applyBorder="1" applyAlignment="1">
      <alignment horizontal="right" vertical="center" shrinkToFit="1"/>
    </xf>
    <xf numFmtId="0" fontId="0" fillId="0" borderId="39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4" xfId="0" applyFont="1" applyBorder="1" applyAlignment="1">
      <alignment horizontal="right" vertical="center" wrapText="1"/>
    </xf>
    <xf numFmtId="0" fontId="23" fillId="0" borderId="40" xfId="0" applyFont="1" applyBorder="1" applyAlignment="1">
      <alignment horizontal="righ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 wrapText="1"/>
    </xf>
    <xf numFmtId="176" fontId="23" fillId="0" borderId="42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9" fontId="4" fillId="0" borderId="26" xfId="42" applyFont="1" applyBorder="1" applyAlignment="1">
      <alignment vertical="center"/>
    </xf>
    <xf numFmtId="9" fontId="4" fillId="0" borderId="14" xfId="42" applyFont="1" applyBorder="1" applyAlignment="1">
      <alignment vertical="center"/>
    </xf>
    <xf numFmtId="9" fontId="4" fillId="0" borderId="26" xfId="42" applyFont="1" applyBorder="1" applyAlignment="1">
      <alignment horizontal="center" vertical="center" wrapText="1"/>
    </xf>
    <xf numFmtId="9" fontId="4" fillId="0" borderId="14" xfId="42" applyFont="1" applyBorder="1" applyAlignment="1">
      <alignment horizontal="right" vertical="center" wrapText="1"/>
    </xf>
    <xf numFmtId="9" fontId="4" fillId="0" borderId="14" xfId="42" applyNumberFormat="1" applyFont="1" applyBorder="1" applyAlignment="1">
      <alignment horizontal="right" vertical="center" shrinkToFit="1"/>
    </xf>
    <xf numFmtId="9" fontId="4" fillId="0" borderId="14" xfId="42" applyFont="1" applyBorder="1" applyAlignment="1">
      <alignment horizontal="right" vertical="center"/>
    </xf>
    <xf numFmtId="9" fontId="4" fillId="0" borderId="14" xfId="42" applyFont="1" applyBorder="1" applyAlignment="1">
      <alignment horizontal="right" vertical="center" shrinkToFit="1"/>
    </xf>
    <xf numFmtId="9" fontId="4" fillId="0" borderId="25" xfId="42" applyFont="1" applyBorder="1" applyAlignment="1">
      <alignment horizontal="right" vertical="center" wrapText="1"/>
    </xf>
    <xf numFmtId="9" fontId="4" fillId="0" borderId="23" xfId="42" applyFont="1" applyBorder="1" applyAlignment="1">
      <alignment horizontal="right" vertical="center" wrapText="1"/>
    </xf>
    <xf numFmtId="9" fontId="4" fillId="0" borderId="27" xfId="42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48" applyFont="1" applyFill="1" applyBorder="1" applyAlignment="1">
      <alignment horizontal="right" vertical="center"/>
    </xf>
    <xf numFmtId="38" fontId="4" fillId="0" borderId="25" xfId="48" applyFont="1" applyFill="1" applyBorder="1" applyAlignment="1">
      <alignment horizontal="right" vertical="center"/>
    </xf>
    <xf numFmtId="9" fontId="40" fillId="0" borderId="14" xfId="26" applyNumberFormat="1" applyFont="1" applyFill="1" applyBorder="1" applyAlignment="1">
      <alignment vertical="center"/>
    </xf>
    <xf numFmtId="9" fontId="40" fillId="0" borderId="14" xfId="26" applyNumberFormat="1" applyFont="1" applyFill="1" applyBorder="1" applyAlignment="1">
      <alignment vertical="center"/>
    </xf>
    <xf numFmtId="9" fontId="40" fillId="0" borderId="14" xfId="24" applyNumberFormat="1" applyFont="1" applyFill="1" applyBorder="1" applyAlignment="1">
      <alignment vertical="center"/>
    </xf>
    <xf numFmtId="9" fontId="40" fillId="0" borderId="25" xfId="24" applyNumberFormat="1" applyFont="1" applyFill="1" applyBorder="1" applyAlignment="1">
      <alignment vertical="center"/>
    </xf>
    <xf numFmtId="9" fontId="40" fillId="0" borderId="23" xfId="22" applyNumberFormat="1" applyFont="1" applyFill="1" applyBorder="1" applyAlignment="1">
      <alignment vertical="center"/>
    </xf>
    <xf numFmtId="9" fontId="40" fillId="0" borderId="14" xfId="22" applyNumberFormat="1" applyFont="1" applyFill="1" applyBorder="1" applyAlignment="1">
      <alignment vertical="center"/>
    </xf>
    <xf numFmtId="9" fontId="40" fillId="0" borderId="14" xfId="23" applyNumberFormat="1" applyFont="1" applyFill="1" applyBorder="1" applyAlignment="1">
      <alignment vertical="center"/>
    </xf>
    <xf numFmtId="9" fontId="40" fillId="0" borderId="25" xfId="23" applyNumberFormat="1" applyFont="1" applyFill="1" applyBorder="1" applyAlignment="1">
      <alignment vertical="center"/>
    </xf>
    <xf numFmtId="9" fontId="40" fillId="0" borderId="23" xfId="20" applyNumberFormat="1" applyFont="1" applyFill="1" applyBorder="1" applyAlignment="1">
      <alignment vertical="center"/>
    </xf>
    <xf numFmtId="9" fontId="40" fillId="0" borderId="14" xfId="20" applyNumberFormat="1" applyFont="1" applyFill="1" applyBorder="1" applyAlignment="1">
      <alignment vertical="center"/>
    </xf>
    <xf numFmtId="9" fontId="40" fillId="0" borderId="14" xfId="19" applyNumberFormat="1" applyFont="1" applyFill="1" applyBorder="1" applyAlignment="1">
      <alignment vertical="center"/>
    </xf>
    <xf numFmtId="9" fontId="4" fillId="0" borderId="14" xfId="42" applyFont="1" applyFill="1" applyBorder="1" applyAlignment="1">
      <alignment vertical="center"/>
    </xf>
    <xf numFmtId="9" fontId="4" fillId="0" borderId="25" xfId="42" applyFont="1" applyFill="1" applyBorder="1" applyAlignment="1">
      <alignment vertical="center"/>
    </xf>
    <xf numFmtId="9" fontId="40" fillId="0" borderId="23" xfId="21" applyNumberFormat="1" applyFont="1" applyFill="1" applyBorder="1" applyAlignment="1">
      <alignment vertical="center"/>
    </xf>
    <xf numFmtId="9" fontId="40" fillId="0" borderId="14" xfId="21" applyNumberFormat="1" applyFont="1" applyFill="1" applyBorder="1" applyAlignment="1">
      <alignment vertical="center"/>
    </xf>
    <xf numFmtId="9" fontId="40" fillId="0" borderId="27" xfId="21" applyNumberFormat="1" applyFont="1" applyFill="1" applyBorder="1" applyAlignment="1">
      <alignment vertical="center"/>
    </xf>
    <xf numFmtId="9" fontId="0" fillId="0" borderId="19" xfId="42" applyFont="1" applyBorder="1" applyAlignment="1">
      <alignment horizontal="center" vertical="center" textRotation="255" wrapText="1"/>
    </xf>
    <xf numFmtId="9" fontId="0" fillId="0" borderId="45" xfId="42" applyFont="1" applyBorder="1" applyAlignment="1">
      <alignment horizontal="center" vertical="center" textRotation="255" wrapText="1"/>
    </xf>
    <xf numFmtId="9" fontId="0" fillId="0" borderId="46" xfId="42" applyFont="1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 wrapText="1"/>
    </xf>
    <xf numFmtId="0" fontId="0" fillId="0" borderId="47" xfId="0" applyBorder="1" applyAlignment="1">
      <alignment horizontal="center" vertical="center" textRotation="255" wrapText="1"/>
    </xf>
    <xf numFmtId="0" fontId="0" fillId="0" borderId="48" xfId="0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textRotation="255" wrapText="1"/>
    </xf>
    <xf numFmtId="0" fontId="0" fillId="0" borderId="60" xfId="0" applyBorder="1" applyAlignment="1">
      <alignment horizontal="center" vertical="center" textRotation="255" wrapText="1"/>
    </xf>
    <xf numFmtId="0" fontId="0" fillId="0" borderId="61" xfId="0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textRotation="255" shrinkToFit="1"/>
    </xf>
    <xf numFmtId="0" fontId="0" fillId="0" borderId="62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0" fillId="0" borderId="35" xfId="0" applyBorder="1" applyAlignment="1">
      <alignment horizontal="center" vertical="center" textRotation="255" wrapText="1"/>
    </xf>
    <xf numFmtId="0" fontId="0" fillId="0" borderId="64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40" fillId="0" borderId="52" xfId="21" applyFont="1" applyFill="1" applyBorder="1" applyAlignment="1">
      <alignment horizontal="center" vertical="center"/>
    </xf>
    <xf numFmtId="0" fontId="40" fillId="0" borderId="29" xfId="21" applyFont="1" applyFill="1" applyBorder="1" applyAlignment="1">
      <alignment horizontal="center" vertical="center"/>
    </xf>
    <xf numFmtId="0" fontId="40" fillId="0" borderId="24" xfId="21" applyFont="1" applyFill="1" applyBorder="1" applyAlignment="1">
      <alignment horizontal="center" vertical="center"/>
    </xf>
    <xf numFmtId="0" fontId="40" fillId="0" borderId="53" xfId="21" applyFont="1" applyFill="1" applyBorder="1" applyAlignment="1">
      <alignment horizontal="center" vertical="center"/>
    </xf>
    <xf numFmtId="0" fontId="40" fillId="0" borderId="25" xfId="26" applyFont="1" applyFill="1" applyBorder="1" applyAlignment="1">
      <alignment horizontal="center" vertical="center"/>
    </xf>
    <xf numFmtId="0" fontId="40" fillId="0" borderId="29" xfId="26" applyFont="1" applyFill="1" applyBorder="1" applyAlignment="1">
      <alignment horizontal="center" vertical="center"/>
    </xf>
    <xf numFmtId="0" fontId="40" fillId="0" borderId="26" xfId="26" applyFont="1" applyFill="1" applyBorder="1" applyAlignment="1">
      <alignment horizontal="center" vertical="center"/>
    </xf>
    <xf numFmtId="0" fontId="40" fillId="0" borderId="25" xfId="24" applyFont="1" applyFill="1" applyBorder="1" applyAlignment="1">
      <alignment horizontal="center" vertical="center"/>
    </xf>
    <xf numFmtId="0" fontId="40" fillId="0" borderId="29" xfId="24" applyFont="1" applyFill="1" applyBorder="1" applyAlignment="1">
      <alignment horizontal="center" vertical="center"/>
    </xf>
    <xf numFmtId="0" fontId="40" fillId="0" borderId="52" xfId="22" applyFont="1" applyFill="1" applyBorder="1" applyAlignment="1">
      <alignment horizontal="center" vertical="center"/>
    </xf>
    <xf numFmtId="0" fontId="40" fillId="0" borderId="29" xfId="22" applyFont="1" applyFill="1" applyBorder="1" applyAlignment="1">
      <alignment horizontal="center" vertical="center"/>
    </xf>
    <xf numFmtId="0" fontId="40" fillId="0" borderId="26" xfId="22" applyFont="1" applyFill="1" applyBorder="1" applyAlignment="1">
      <alignment horizontal="center" vertical="center"/>
    </xf>
    <xf numFmtId="0" fontId="40" fillId="0" borderId="25" xfId="23" applyFont="1" applyFill="1" applyBorder="1" applyAlignment="1">
      <alignment horizontal="center" vertical="center"/>
    </xf>
    <xf numFmtId="0" fontId="40" fillId="0" borderId="29" xfId="23" applyFont="1" applyFill="1" applyBorder="1" applyAlignment="1">
      <alignment horizontal="center" vertical="center"/>
    </xf>
    <xf numFmtId="0" fontId="40" fillId="0" borderId="52" xfId="20" applyFont="1" applyFill="1" applyBorder="1" applyAlignment="1">
      <alignment horizontal="center" vertical="center"/>
    </xf>
    <xf numFmtId="0" fontId="40" fillId="0" borderId="29" xfId="20" applyFont="1" applyFill="1" applyBorder="1" applyAlignment="1">
      <alignment horizontal="center" vertical="center"/>
    </xf>
    <xf numFmtId="0" fontId="40" fillId="0" borderId="26" xfId="20" applyFont="1" applyFill="1" applyBorder="1" applyAlignment="1">
      <alignment horizontal="center" vertical="center"/>
    </xf>
    <xf numFmtId="0" fontId="40" fillId="0" borderId="25" xfId="19" applyFont="1" applyFill="1" applyBorder="1" applyAlignment="1">
      <alignment horizontal="center" vertical="center"/>
    </xf>
    <xf numFmtId="0" fontId="40" fillId="0" borderId="29" xfId="19" applyFont="1" applyFill="1" applyBorder="1" applyAlignment="1">
      <alignment horizontal="center" vertical="center"/>
    </xf>
    <xf numFmtId="0" fontId="40" fillId="0" borderId="26" xfId="19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zoomScaleSheetLayoutView="78" zoomScalePageLayoutView="0" workbookViewId="0" topLeftCell="A1">
      <pane ySplit="7" topLeftCell="A43" activePane="bottomLeft" state="frozen"/>
      <selection pane="topLeft" activeCell="A1" sqref="A1"/>
      <selection pane="bottomLeft" activeCell="AU48" sqref="AU48"/>
    </sheetView>
  </sheetViews>
  <sheetFormatPr defaultColWidth="9.00390625" defaultRowHeight="13.5"/>
  <cols>
    <col min="1" max="1" width="15.00390625" style="0" customWidth="1"/>
    <col min="2" max="2" width="5.375" style="0" customWidth="1"/>
    <col min="3" max="4" width="5.125" style="0" customWidth="1"/>
    <col min="5" max="5" width="5.00390625" style="0" customWidth="1"/>
    <col min="6" max="6" width="5.125" style="13" customWidth="1"/>
    <col min="7" max="8" width="10.625" style="0" customWidth="1"/>
    <col min="9" max="9" width="4.375" style="0" customWidth="1"/>
    <col min="10" max="10" width="4.375" style="15" customWidth="1"/>
    <col min="11" max="37" width="4.375" style="0" customWidth="1"/>
    <col min="38" max="39" width="10.00390625" style="0" customWidth="1"/>
    <col min="40" max="44" width="4.375" style="0" customWidth="1"/>
    <col min="45" max="45" width="0.875" style="0" customWidth="1"/>
  </cols>
  <sheetData>
    <row r="1" spans="1:45" ht="27" customHeight="1">
      <c r="A1" s="115" t="s">
        <v>82</v>
      </c>
      <c r="G1" s="116"/>
      <c r="H1" s="116"/>
      <c r="I1" s="117"/>
      <c r="J1" s="116"/>
      <c r="K1" s="117"/>
      <c r="L1" s="117"/>
      <c r="M1" s="117"/>
      <c r="N1" s="117"/>
      <c r="O1" s="117"/>
      <c r="P1" s="117"/>
      <c r="Q1" s="117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</row>
    <row r="2" ht="14.25" thickBot="1">
      <c r="A2" s="2"/>
    </row>
    <row r="3" ht="21.75" customHeight="1" hidden="1" thickBot="1">
      <c r="A3" s="2"/>
    </row>
    <row r="4" spans="1:44" ht="31.5" customHeight="1" thickBot="1">
      <c r="A4" s="141" t="s">
        <v>0</v>
      </c>
      <c r="B4" s="144" t="s">
        <v>1</v>
      </c>
      <c r="C4" s="147" t="s">
        <v>64</v>
      </c>
      <c r="D4" s="147" t="s">
        <v>67</v>
      </c>
      <c r="E4" s="150" t="s">
        <v>65</v>
      </c>
      <c r="F4" s="138" t="s">
        <v>66</v>
      </c>
      <c r="G4" s="153" t="s">
        <v>74</v>
      </c>
      <c r="H4" s="154"/>
      <c r="I4" s="154"/>
      <c r="J4" s="154"/>
      <c r="K4" s="154"/>
      <c r="L4" s="154"/>
      <c r="M4" s="154"/>
      <c r="N4" s="154"/>
      <c r="O4" s="154"/>
      <c r="P4" s="154"/>
      <c r="Q4" s="155"/>
      <c r="R4" s="153" t="s">
        <v>75</v>
      </c>
      <c r="S4" s="154"/>
      <c r="T4" s="154"/>
      <c r="U4" s="154"/>
      <c r="V4" s="154"/>
      <c r="W4" s="154"/>
      <c r="X4" s="154"/>
      <c r="Y4" s="155"/>
      <c r="Z4" s="153" t="s">
        <v>76</v>
      </c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5"/>
      <c r="AN4" s="156" t="s">
        <v>2</v>
      </c>
      <c r="AO4" s="157"/>
      <c r="AP4" s="157"/>
      <c r="AQ4" s="157"/>
      <c r="AR4" s="158"/>
    </row>
    <row r="5" spans="1:44" ht="30.75" customHeight="1">
      <c r="A5" s="142"/>
      <c r="B5" s="145"/>
      <c r="C5" s="148"/>
      <c r="D5" s="148"/>
      <c r="E5" s="151"/>
      <c r="F5" s="139"/>
      <c r="G5" s="159" t="s">
        <v>81</v>
      </c>
      <c r="H5" s="162" t="s">
        <v>80</v>
      </c>
      <c r="I5" s="165" t="s">
        <v>3</v>
      </c>
      <c r="J5" s="166"/>
      <c r="K5" s="166"/>
      <c r="L5" s="166"/>
      <c r="M5" s="167"/>
      <c r="N5" s="168" t="s">
        <v>73</v>
      </c>
      <c r="O5" s="169"/>
      <c r="P5" s="169"/>
      <c r="Q5" s="170"/>
      <c r="R5" s="171" t="s">
        <v>4</v>
      </c>
      <c r="S5" s="166"/>
      <c r="T5" s="166"/>
      <c r="U5" s="167"/>
      <c r="V5" s="165" t="s">
        <v>5</v>
      </c>
      <c r="W5" s="166"/>
      <c r="X5" s="166"/>
      <c r="Y5" s="172"/>
      <c r="Z5" s="171" t="s">
        <v>77</v>
      </c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7"/>
      <c r="AL5" s="165" t="s">
        <v>79</v>
      </c>
      <c r="AM5" s="172"/>
      <c r="AN5" s="198" t="s">
        <v>24</v>
      </c>
      <c r="AO5" s="177" t="s">
        <v>25</v>
      </c>
      <c r="AP5" s="177" t="s">
        <v>26</v>
      </c>
      <c r="AQ5" s="186" t="s">
        <v>6</v>
      </c>
      <c r="AR5" s="173" t="s">
        <v>71</v>
      </c>
    </row>
    <row r="6" spans="1:44" ht="30" customHeight="1">
      <c r="A6" s="142"/>
      <c r="B6" s="145"/>
      <c r="C6" s="148"/>
      <c r="D6" s="148"/>
      <c r="E6" s="151"/>
      <c r="F6" s="139"/>
      <c r="G6" s="160"/>
      <c r="H6" s="163"/>
      <c r="I6" s="175" t="s">
        <v>13</v>
      </c>
      <c r="J6" s="175" t="s">
        <v>15</v>
      </c>
      <c r="K6" s="175" t="s">
        <v>14</v>
      </c>
      <c r="L6" s="175" t="s">
        <v>16</v>
      </c>
      <c r="M6" s="175" t="s">
        <v>71</v>
      </c>
      <c r="N6" s="179" t="s">
        <v>17</v>
      </c>
      <c r="O6" s="179" t="s">
        <v>18</v>
      </c>
      <c r="P6" s="181" t="s">
        <v>16</v>
      </c>
      <c r="Q6" s="183" t="s">
        <v>71</v>
      </c>
      <c r="R6" s="188" t="s">
        <v>19</v>
      </c>
      <c r="S6" s="190" t="s">
        <v>20</v>
      </c>
      <c r="T6" s="179" t="s">
        <v>7</v>
      </c>
      <c r="U6" s="181" t="s">
        <v>71</v>
      </c>
      <c r="V6" s="188" t="s">
        <v>19</v>
      </c>
      <c r="W6" s="190" t="s">
        <v>20</v>
      </c>
      <c r="X6" s="179" t="s">
        <v>7</v>
      </c>
      <c r="Y6" s="183" t="s">
        <v>71</v>
      </c>
      <c r="Z6" s="192" t="s">
        <v>8</v>
      </c>
      <c r="AA6" s="193"/>
      <c r="AB6" s="193"/>
      <c r="AC6" s="193"/>
      <c r="AD6" s="194"/>
      <c r="AE6" s="195" t="s">
        <v>78</v>
      </c>
      <c r="AF6" s="196"/>
      <c r="AG6" s="196"/>
      <c r="AH6" s="196"/>
      <c r="AI6" s="196"/>
      <c r="AJ6" s="197"/>
      <c r="AK6" s="179" t="s">
        <v>9</v>
      </c>
      <c r="AL6" s="181" t="s">
        <v>10</v>
      </c>
      <c r="AM6" s="184" t="s">
        <v>11</v>
      </c>
      <c r="AN6" s="198"/>
      <c r="AO6" s="177"/>
      <c r="AP6" s="177"/>
      <c r="AQ6" s="187"/>
      <c r="AR6" s="173"/>
    </row>
    <row r="7" spans="1:45" ht="86.25" customHeight="1" thickBot="1">
      <c r="A7" s="143"/>
      <c r="B7" s="146"/>
      <c r="C7" s="149"/>
      <c r="D7" s="149"/>
      <c r="E7" s="152"/>
      <c r="F7" s="140"/>
      <c r="G7" s="161"/>
      <c r="H7" s="164"/>
      <c r="I7" s="176"/>
      <c r="J7" s="176"/>
      <c r="K7" s="176"/>
      <c r="L7" s="176"/>
      <c r="M7" s="176"/>
      <c r="N7" s="180"/>
      <c r="O7" s="180"/>
      <c r="P7" s="182"/>
      <c r="Q7" s="174"/>
      <c r="R7" s="189"/>
      <c r="S7" s="191"/>
      <c r="T7" s="180"/>
      <c r="U7" s="182"/>
      <c r="V7" s="189"/>
      <c r="W7" s="191"/>
      <c r="X7" s="180"/>
      <c r="Y7" s="174"/>
      <c r="Z7" s="59">
        <v>42095</v>
      </c>
      <c r="AA7" s="46" t="s">
        <v>72</v>
      </c>
      <c r="AB7" s="3" t="s">
        <v>16</v>
      </c>
      <c r="AC7" s="58" t="s">
        <v>6</v>
      </c>
      <c r="AD7" s="45" t="s">
        <v>71</v>
      </c>
      <c r="AE7" s="44" t="s">
        <v>21</v>
      </c>
      <c r="AF7" s="3" t="s">
        <v>22</v>
      </c>
      <c r="AG7" s="46" t="s">
        <v>72</v>
      </c>
      <c r="AH7" s="7" t="s">
        <v>63</v>
      </c>
      <c r="AI7" s="55" t="s">
        <v>12</v>
      </c>
      <c r="AJ7" s="45" t="s">
        <v>71</v>
      </c>
      <c r="AK7" s="180"/>
      <c r="AL7" s="182"/>
      <c r="AM7" s="185"/>
      <c r="AN7" s="199"/>
      <c r="AO7" s="178"/>
      <c r="AP7" s="178"/>
      <c r="AQ7" s="180"/>
      <c r="AR7" s="174"/>
      <c r="AS7" s="5"/>
    </row>
    <row r="8" spans="1:45" ht="21.75" customHeight="1">
      <c r="A8" s="4" t="s">
        <v>46</v>
      </c>
      <c r="B8" s="71">
        <v>1</v>
      </c>
      <c r="C8" s="72">
        <v>156</v>
      </c>
      <c r="D8" s="72">
        <v>179</v>
      </c>
      <c r="E8" s="73">
        <v>38</v>
      </c>
      <c r="F8" s="14">
        <f aca="true" t="shared" si="0" ref="F8:F41">E8/D8</f>
        <v>0.2122905027932961</v>
      </c>
      <c r="G8" s="60">
        <v>54367</v>
      </c>
      <c r="H8" s="61">
        <v>68526</v>
      </c>
      <c r="I8" s="74">
        <v>5</v>
      </c>
      <c r="J8" s="75">
        <v>1</v>
      </c>
      <c r="K8" s="76">
        <v>22</v>
      </c>
      <c r="L8" s="76">
        <v>10</v>
      </c>
      <c r="M8" s="76">
        <f>E8-(I8+J8+K8+L8)</f>
        <v>0</v>
      </c>
      <c r="N8" s="76">
        <v>1</v>
      </c>
      <c r="O8" s="76">
        <v>20</v>
      </c>
      <c r="P8" s="77">
        <v>12</v>
      </c>
      <c r="Q8" s="78">
        <f>E8-(N8+O8+P8)</f>
        <v>5</v>
      </c>
      <c r="R8" s="79">
        <v>8</v>
      </c>
      <c r="S8" s="76">
        <v>26</v>
      </c>
      <c r="T8" s="76"/>
      <c r="U8" s="77">
        <f>E8-(R8+S8)</f>
        <v>4</v>
      </c>
      <c r="V8" s="76">
        <v>13</v>
      </c>
      <c r="W8" s="76">
        <v>21</v>
      </c>
      <c r="X8" s="77"/>
      <c r="Y8" s="78">
        <f>E8-(V8+W8)</f>
        <v>4</v>
      </c>
      <c r="Z8" s="79">
        <v>2</v>
      </c>
      <c r="AA8" s="76">
        <v>3</v>
      </c>
      <c r="AB8" s="76">
        <v>9</v>
      </c>
      <c r="AC8" s="10">
        <v>24</v>
      </c>
      <c r="AD8" s="47">
        <f>E8-SUM(Z8:AC8)</f>
        <v>0</v>
      </c>
      <c r="AE8" s="80">
        <v>3</v>
      </c>
      <c r="AF8" s="76">
        <v>3</v>
      </c>
      <c r="AG8" s="76">
        <v>31</v>
      </c>
      <c r="AH8" s="76"/>
      <c r="AI8" s="8"/>
      <c r="AJ8" s="47">
        <f>E8-SUM(AE8:AI8)</f>
        <v>1</v>
      </c>
      <c r="AK8" s="81"/>
      <c r="AL8" s="66">
        <v>12057</v>
      </c>
      <c r="AM8" s="67">
        <v>4743</v>
      </c>
      <c r="AN8" s="79">
        <v>4</v>
      </c>
      <c r="AO8" s="76">
        <v>7</v>
      </c>
      <c r="AP8" s="76">
        <v>25</v>
      </c>
      <c r="AQ8" s="82">
        <v>1</v>
      </c>
      <c r="AR8" s="83">
        <f>E8-SUM(AN8:AQ8)</f>
        <v>1</v>
      </c>
      <c r="AS8" s="5"/>
    </row>
    <row r="9" spans="1:44" ht="21.75" customHeight="1">
      <c r="A9" s="4" t="s">
        <v>38</v>
      </c>
      <c r="B9" s="71">
        <v>2</v>
      </c>
      <c r="C9" s="72">
        <v>40</v>
      </c>
      <c r="D9" s="72">
        <v>40</v>
      </c>
      <c r="E9" s="73">
        <v>40</v>
      </c>
      <c r="F9" s="14">
        <f t="shared" si="0"/>
        <v>1</v>
      </c>
      <c r="G9" s="60">
        <v>64259</v>
      </c>
      <c r="H9" s="62"/>
      <c r="I9" s="74"/>
      <c r="J9" s="75"/>
      <c r="K9" s="76">
        <v>22</v>
      </c>
      <c r="L9" s="76">
        <v>8</v>
      </c>
      <c r="M9" s="76">
        <f aca="true" t="shared" si="1" ref="M9:M42">E9-(I9+J9+K9+L9)</f>
        <v>10</v>
      </c>
      <c r="N9" s="76">
        <v>3</v>
      </c>
      <c r="O9" s="76">
        <v>12</v>
      </c>
      <c r="P9" s="76">
        <v>10</v>
      </c>
      <c r="Q9" s="78">
        <f aca="true" t="shared" si="2" ref="Q9:Q42">E9-(N9+O9+P9)</f>
        <v>15</v>
      </c>
      <c r="R9" s="79">
        <v>5</v>
      </c>
      <c r="S9" s="76">
        <v>24</v>
      </c>
      <c r="T9" s="76"/>
      <c r="U9" s="76">
        <f aca="true" t="shared" si="3" ref="U9:U42">E9-(R9+S9)</f>
        <v>11</v>
      </c>
      <c r="V9" s="76">
        <v>3</v>
      </c>
      <c r="W9" s="76">
        <v>25</v>
      </c>
      <c r="X9" s="76"/>
      <c r="Y9" s="78">
        <f aca="true" t="shared" si="4" ref="Y9:Y42">E9-(V9+W9)</f>
        <v>12</v>
      </c>
      <c r="Z9" s="79"/>
      <c r="AA9" s="76">
        <v>5</v>
      </c>
      <c r="AB9" s="76">
        <v>5</v>
      </c>
      <c r="AC9" s="10">
        <v>20</v>
      </c>
      <c r="AD9" s="11">
        <f>E9-SUM(Z9:AC9)</f>
        <v>10</v>
      </c>
      <c r="AE9" s="76">
        <v>0</v>
      </c>
      <c r="AF9" s="76">
        <v>0</v>
      </c>
      <c r="AG9" s="76">
        <v>29</v>
      </c>
      <c r="AH9" s="76"/>
      <c r="AI9" s="8"/>
      <c r="AJ9" s="48">
        <f aca="true" t="shared" si="5" ref="AJ9:AJ42">E9-SUM(AE9:AI9)</f>
        <v>11</v>
      </c>
      <c r="AK9" s="8"/>
      <c r="AL9" s="66">
        <v>3269</v>
      </c>
      <c r="AM9" s="67">
        <v>618</v>
      </c>
      <c r="AN9" s="79">
        <v>2</v>
      </c>
      <c r="AO9" s="76">
        <v>7</v>
      </c>
      <c r="AP9" s="76">
        <v>19</v>
      </c>
      <c r="AQ9" s="84">
        <v>2</v>
      </c>
      <c r="AR9" s="85">
        <f aca="true" t="shared" si="6" ref="AR9:AR42">E9-SUM(AN9:AQ9)</f>
        <v>10</v>
      </c>
    </row>
    <row r="10" spans="1:44" ht="21.75" customHeight="1">
      <c r="A10" s="4" t="s">
        <v>47</v>
      </c>
      <c r="B10" s="71">
        <v>3</v>
      </c>
      <c r="C10" s="72">
        <v>24</v>
      </c>
      <c r="D10" s="72">
        <v>33</v>
      </c>
      <c r="E10" s="73">
        <v>16</v>
      </c>
      <c r="F10" s="14">
        <f t="shared" si="0"/>
        <v>0.48484848484848486</v>
      </c>
      <c r="G10" s="60">
        <v>59099</v>
      </c>
      <c r="H10" s="62"/>
      <c r="I10" s="74">
        <v>0</v>
      </c>
      <c r="J10" s="75">
        <v>0</v>
      </c>
      <c r="K10" s="76">
        <v>11</v>
      </c>
      <c r="L10" s="76">
        <v>4</v>
      </c>
      <c r="M10" s="76">
        <f t="shared" si="1"/>
        <v>1</v>
      </c>
      <c r="N10" s="76">
        <v>0</v>
      </c>
      <c r="O10" s="76">
        <v>7</v>
      </c>
      <c r="P10" s="76">
        <v>7</v>
      </c>
      <c r="Q10" s="78">
        <f t="shared" si="2"/>
        <v>2</v>
      </c>
      <c r="R10" s="79">
        <v>0</v>
      </c>
      <c r="S10" s="76">
        <v>10</v>
      </c>
      <c r="T10" s="76"/>
      <c r="U10" s="76">
        <f t="shared" si="3"/>
        <v>6</v>
      </c>
      <c r="V10" s="76">
        <v>0</v>
      </c>
      <c r="W10" s="76">
        <v>10</v>
      </c>
      <c r="X10" s="76"/>
      <c r="Y10" s="78">
        <f t="shared" si="4"/>
        <v>6</v>
      </c>
      <c r="Z10" s="79">
        <v>0</v>
      </c>
      <c r="AA10" s="76">
        <v>1</v>
      </c>
      <c r="AB10" s="76">
        <v>5</v>
      </c>
      <c r="AC10" s="10">
        <v>10</v>
      </c>
      <c r="AD10" s="49">
        <f>E10-SUM(Z10:AC10)</f>
        <v>0</v>
      </c>
      <c r="AE10" s="76">
        <v>0</v>
      </c>
      <c r="AF10" s="76">
        <v>0</v>
      </c>
      <c r="AG10" s="76">
        <v>12</v>
      </c>
      <c r="AH10" s="76"/>
      <c r="AI10" s="8"/>
      <c r="AJ10" s="8">
        <f t="shared" si="5"/>
        <v>4</v>
      </c>
      <c r="AK10" s="8"/>
      <c r="AL10" s="66">
        <v>2941</v>
      </c>
      <c r="AM10" s="67">
        <v>756</v>
      </c>
      <c r="AN10" s="79">
        <v>1</v>
      </c>
      <c r="AO10" s="76">
        <v>4</v>
      </c>
      <c r="AP10" s="76">
        <v>10</v>
      </c>
      <c r="AQ10" s="84">
        <v>0</v>
      </c>
      <c r="AR10" s="85">
        <f t="shared" si="6"/>
        <v>1</v>
      </c>
    </row>
    <row r="11" spans="1:44" ht="21.75" customHeight="1">
      <c r="A11" s="4" t="s">
        <v>48</v>
      </c>
      <c r="B11" s="71">
        <v>4</v>
      </c>
      <c r="C11" s="72">
        <v>35</v>
      </c>
      <c r="D11" s="72">
        <v>35</v>
      </c>
      <c r="E11" s="73">
        <v>35</v>
      </c>
      <c r="F11" s="14">
        <v>1</v>
      </c>
      <c r="G11" s="60">
        <v>54537</v>
      </c>
      <c r="H11" s="63">
        <v>66296</v>
      </c>
      <c r="I11" s="74">
        <v>0</v>
      </c>
      <c r="J11" s="75">
        <v>0</v>
      </c>
      <c r="K11" s="76">
        <v>19</v>
      </c>
      <c r="L11" s="76">
        <v>6</v>
      </c>
      <c r="M11" s="76">
        <v>10</v>
      </c>
      <c r="N11" s="76">
        <v>0</v>
      </c>
      <c r="O11" s="76">
        <v>17</v>
      </c>
      <c r="P11" s="76">
        <v>6</v>
      </c>
      <c r="Q11" s="78">
        <v>2</v>
      </c>
      <c r="R11" s="79">
        <v>2</v>
      </c>
      <c r="S11" s="76">
        <v>22</v>
      </c>
      <c r="T11" s="76"/>
      <c r="U11" s="76">
        <v>11</v>
      </c>
      <c r="V11" s="76">
        <v>6</v>
      </c>
      <c r="W11" s="76">
        <v>16</v>
      </c>
      <c r="X11" s="76"/>
      <c r="Y11" s="78">
        <v>13</v>
      </c>
      <c r="Z11" s="79">
        <v>1</v>
      </c>
      <c r="AA11" s="76">
        <v>2</v>
      </c>
      <c r="AB11" s="76">
        <v>4</v>
      </c>
      <c r="AC11" s="10"/>
      <c r="AD11" s="10"/>
      <c r="AE11" s="76">
        <v>1</v>
      </c>
      <c r="AF11" s="76">
        <v>0</v>
      </c>
      <c r="AG11" s="76">
        <v>22</v>
      </c>
      <c r="AH11" s="76"/>
      <c r="AI11" s="8"/>
      <c r="AJ11" s="8"/>
      <c r="AK11" s="8"/>
      <c r="AL11" s="66">
        <v>9375</v>
      </c>
      <c r="AM11" s="67">
        <v>2681</v>
      </c>
      <c r="AN11" s="79">
        <v>5</v>
      </c>
      <c r="AO11" s="76">
        <v>4</v>
      </c>
      <c r="AP11" s="76">
        <v>15</v>
      </c>
      <c r="AQ11" s="84"/>
      <c r="AR11" s="86"/>
    </row>
    <row r="12" spans="1:44" ht="21.75" customHeight="1">
      <c r="A12" s="4" t="s">
        <v>49</v>
      </c>
      <c r="B12" s="71">
        <v>5</v>
      </c>
      <c r="C12" s="72">
        <v>22</v>
      </c>
      <c r="D12" s="72">
        <v>25</v>
      </c>
      <c r="E12" s="73">
        <v>17</v>
      </c>
      <c r="F12" s="14">
        <f t="shared" si="0"/>
        <v>0.68</v>
      </c>
      <c r="G12" s="60">
        <v>64788</v>
      </c>
      <c r="H12" s="62"/>
      <c r="I12" s="74">
        <v>1</v>
      </c>
      <c r="J12" s="75">
        <v>0</v>
      </c>
      <c r="K12" s="76">
        <v>8</v>
      </c>
      <c r="L12" s="76">
        <v>8</v>
      </c>
      <c r="M12" s="76">
        <f t="shared" si="1"/>
        <v>0</v>
      </c>
      <c r="N12" s="76">
        <v>2</v>
      </c>
      <c r="O12" s="76">
        <v>7</v>
      </c>
      <c r="P12" s="76">
        <v>8</v>
      </c>
      <c r="Q12" s="78">
        <f t="shared" si="2"/>
        <v>0</v>
      </c>
      <c r="R12" s="79">
        <v>5</v>
      </c>
      <c r="S12" s="76">
        <v>11</v>
      </c>
      <c r="T12" s="76"/>
      <c r="U12" s="76">
        <f t="shared" si="3"/>
        <v>1</v>
      </c>
      <c r="V12" s="76">
        <v>3</v>
      </c>
      <c r="W12" s="76">
        <v>13</v>
      </c>
      <c r="X12" s="76"/>
      <c r="Y12" s="78">
        <f t="shared" si="4"/>
        <v>1</v>
      </c>
      <c r="Z12" s="79">
        <v>1</v>
      </c>
      <c r="AA12" s="76"/>
      <c r="AB12" s="76"/>
      <c r="AC12" s="10"/>
      <c r="AD12" s="10">
        <f aca="true" t="shared" si="7" ref="AD12:AD42">E12-SUM(Z12:AC12)</f>
        <v>16</v>
      </c>
      <c r="AE12" s="76">
        <v>3</v>
      </c>
      <c r="AF12" s="76">
        <v>0</v>
      </c>
      <c r="AG12" s="76">
        <v>14</v>
      </c>
      <c r="AH12" s="76"/>
      <c r="AI12" s="8"/>
      <c r="AJ12" s="8">
        <f t="shared" si="5"/>
        <v>0</v>
      </c>
      <c r="AK12" s="8"/>
      <c r="AL12" s="66">
        <v>4535</v>
      </c>
      <c r="AM12" s="67">
        <v>993</v>
      </c>
      <c r="AN12" s="79">
        <v>1</v>
      </c>
      <c r="AO12" s="76">
        <v>1</v>
      </c>
      <c r="AP12" s="76">
        <v>15</v>
      </c>
      <c r="AQ12" s="84"/>
      <c r="AR12" s="85">
        <f t="shared" si="6"/>
        <v>0</v>
      </c>
    </row>
    <row r="13" spans="1:44" ht="21.75" customHeight="1">
      <c r="A13" s="4" t="s">
        <v>45</v>
      </c>
      <c r="B13" s="71">
        <v>7</v>
      </c>
      <c r="C13" s="72">
        <v>59</v>
      </c>
      <c r="D13" s="72">
        <v>59</v>
      </c>
      <c r="E13" s="73">
        <v>16</v>
      </c>
      <c r="F13" s="14">
        <f t="shared" si="0"/>
        <v>0.2711864406779661</v>
      </c>
      <c r="G13" s="60">
        <v>49797</v>
      </c>
      <c r="H13" s="61">
        <v>53000</v>
      </c>
      <c r="I13" s="74">
        <v>0</v>
      </c>
      <c r="J13" s="75">
        <v>0</v>
      </c>
      <c r="K13" s="76">
        <v>15</v>
      </c>
      <c r="L13" s="76">
        <v>1</v>
      </c>
      <c r="M13" s="76">
        <f t="shared" si="1"/>
        <v>0</v>
      </c>
      <c r="N13" s="76">
        <v>0</v>
      </c>
      <c r="O13" s="76">
        <v>9</v>
      </c>
      <c r="P13" s="76">
        <v>5</v>
      </c>
      <c r="Q13" s="78">
        <f t="shared" si="2"/>
        <v>2</v>
      </c>
      <c r="R13" s="79">
        <v>4</v>
      </c>
      <c r="S13" s="76">
        <v>12</v>
      </c>
      <c r="T13" s="76"/>
      <c r="U13" s="76">
        <f t="shared" si="3"/>
        <v>0</v>
      </c>
      <c r="V13" s="76">
        <v>3</v>
      </c>
      <c r="W13" s="76">
        <v>13</v>
      </c>
      <c r="X13" s="76"/>
      <c r="Y13" s="78">
        <f t="shared" si="4"/>
        <v>0</v>
      </c>
      <c r="Z13" s="79">
        <v>0</v>
      </c>
      <c r="AA13" s="76">
        <v>6</v>
      </c>
      <c r="AB13" s="76">
        <v>6</v>
      </c>
      <c r="AC13" s="10">
        <v>4</v>
      </c>
      <c r="AD13" s="10">
        <f t="shared" si="7"/>
        <v>0</v>
      </c>
      <c r="AE13" s="76">
        <v>0</v>
      </c>
      <c r="AF13" s="76">
        <v>1</v>
      </c>
      <c r="AG13" s="76">
        <v>15</v>
      </c>
      <c r="AH13" s="76"/>
      <c r="AI13" s="8"/>
      <c r="AJ13" s="8">
        <f t="shared" si="5"/>
        <v>0</v>
      </c>
      <c r="AK13" s="8"/>
      <c r="AL13" s="66">
        <v>3350</v>
      </c>
      <c r="AM13" s="67">
        <v>1110</v>
      </c>
      <c r="AN13" s="79">
        <v>2</v>
      </c>
      <c r="AO13" s="76">
        <v>3</v>
      </c>
      <c r="AP13" s="76">
        <v>9</v>
      </c>
      <c r="AQ13" s="84">
        <v>1</v>
      </c>
      <c r="AR13" s="85">
        <f t="shared" si="6"/>
        <v>1</v>
      </c>
    </row>
    <row r="14" spans="1:44" ht="21.75" customHeight="1">
      <c r="A14" s="4" t="s">
        <v>50</v>
      </c>
      <c r="B14" s="71">
        <v>8</v>
      </c>
      <c r="C14" s="72">
        <v>44</v>
      </c>
      <c r="D14" s="72">
        <v>44</v>
      </c>
      <c r="E14" s="73">
        <v>37</v>
      </c>
      <c r="F14" s="14">
        <f t="shared" si="0"/>
        <v>0.8409090909090909</v>
      </c>
      <c r="G14" s="60">
        <v>54708</v>
      </c>
      <c r="H14" s="61">
        <v>64300</v>
      </c>
      <c r="I14" s="74">
        <v>0</v>
      </c>
      <c r="J14" s="75">
        <v>0</v>
      </c>
      <c r="K14" s="76">
        <v>19</v>
      </c>
      <c r="L14" s="76">
        <v>12</v>
      </c>
      <c r="M14" s="76">
        <f t="shared" si="1"/>
        <v>6</v>
      </c>
      <c r="N14" s="76">
        <v>1</v>
      </c>
      <c r="O14" s="76">
        <v>16</v>
      </c>
      <c r="P14" s="76">
        <v>7</v>
      </c>
      <c r="Q14" s="78">
        <f t="shared" si="2"/>
        <v>13</v>
      </c>
      <c r="R14" s="79">
        <v>12</v>
      </c>
      <c r="S14" s="76">
        <v>20</v>
      </c>
      <c r="T14" s="76"/>
      <c r="U14" s="76">
        <f t="shared" si="3"/>
        <v>5</v>
      </c>
      <c r="V14" s="76">
        <v>8</v>
      </c>
      <c r="W14" s="76">
        <v>22</v>
      </c>
      <c r="X14" s="76"/>
      <c r="Y14" s="78">
        <f t="shared" si="4"/>
        <v>7</v>
      </c>
      <c r="Z14" s="79">
        <v>0</v>
      </c>
      <c r="AA14" s="76">
        <v>5</v>
      </c>
      <c r="AB14" s="76">
        <v>1</v>
      </c>
      <c r="AC14" s="10">
        <v>26</v>
      </c>
      <c r="AD14" s="10">
        <f t="shared" si="7"/>
        <v>5</v>
      </c>
      <c r="AE14" s="76">
        <v>1</v>
      </c>
      <c r="AF14" s="76">
        <v>0</v>
      </c>
      <c r="AG14" s="76">
        <v>30</v>
      </c>
      <c r="AH14" s="76"/>
      <c r="AI14" s="8"/>
      <c r="AJ14" s="8">
        <f t="shared" si="5"/>
        <v>6</v>
      </c>
      <c r="AK14" s="8"/>
      <c r="AL14" s="66">
        <v>5993</v>
      </c>
      <c r="AM14" s="67">
        <v>1651</v>
      </c>
      <c r="AN14" s="79">
        <v>1</v>
      </c>
      <c r="AO14" s="76">
        <v>4</v>
      </c>
      <c r="AP14" s="76">
        <v>27</v>
      </c>
      <c r="AQ14" s="84">
        <v>0</v>
      </c>
      <c r="AR14" s="85">
        <f t="shared" si="6"/>
        <v>5</v>
      </c>
    </row>
    <row r="15" spans="1:44" ht="21.75" customHeight="1">
      <c r="A15" s="4" t="s">
        <v>51</v>
      </c>
      <c r="B15" s="71">
        <v>9</v>
      </c>
      <c r="C15" s="72">
        <v>25</v>
      </c>
      <c r="D15" s="72">
        <v>26</v>
      </c>
      <c r="E15" s="73">
        <v>20</v>
      </c>
      <c r="F15" s="14">
        <f t="shared" si="0"/>
        <v>0.7692307692307693</v>
      </c>
      <c r="G15" s="60">
        <v>53157</v>
      </c>
      <c r="H15" s="61">
        <v>64140</v>
      </c>
      <c r="I15" s="74">
        <v>0</v>
      </c>
      <c r="J15" s="75">
        <v>0</v>
      </c>
      <c r="K15" s="76">
        <v>17</v>
      </c>
      <c r="L15" s="76">
        <v>2</v>
      </c>
      <c r="M15" s="76">
        <f t="shared" si="1"/>
        <v>1</v>
      </c>
      <c r="N15" s="76">
        <v>1</v>
      </c>
      <c r="O15" s="76">
        <v>13</v>
      </c>
      <c r="P15" s="76">
        <v>4</v>
      </c>
      <c r="Q15" s="78">
        <f t="shared" si="2"/>
        <v>2</v>
      </c>
      <c r="R15" s="79">
        <v>3</v>
      </c>
      <c r="S15" s="76">
        <v>16</v>
      </c>
      <c r="T15" s="76"/>
      <c r="U15" s="76">
        <f t="shared" si="3"/>
        <v>1</v>
      </c>
      <c r="V15" s="76">
        <v>3</v>
      </c>
      <c r="W15" s="76">
        <v>16</v>
      </c>
      <c r="X15" s="76"/>
      <c r="Y15" s="78">
        <f t="shared" si="4"/>
        <v>1</v>
      </c>
      <c r="Z15" s="79">
        <v>1</v>
      </c>
      <c r="AA15" s="76">
        <v>2</v>
      </c>
      <c r="AB15" s="76">
        <v>7</v>
      </c>
      <c r="AC15" s="10">
        <v>0</v>
      </c>
      <c r="AD15" s="10">
        <f t="shared" si="7"/>
        <v>10</v>
      </c>
      <c r="AE15" s="76">
        <v>3</v>
      </c>
      <c r="AF15" s="76">
        <v>0</v>
      </c>
      <c r="AG15" s="76">
        <v>16</v>
      </c>
      <c r="AH15" s="76"/>
      <c r="AI15" s="8"/>
      <c r="AJ15" s="8">
        <f t="shared" si="5"/>
        <v>1</v>
      </c>
      <c r="AK15" s="8"/>
      <c r="AL15" s="66">
        <v>2932</v>
      </c>
      <c r="AM15" s="67">
        <v>320</v>
      </c>
      <c r="AN15" s="79">
        <v>2</v>
      </c>
      <c r="AO15" s="76">
        <v>6</v>
      </c>
      <c r="AP15" s="76">
        <v>12</v>
      </c>
      <c r="AQ15" s="84">
        <v>0</v>
      </c>
      <c r="AR15" s="85">
        <f t="shared" si="6"/>
        <v>0</v>
      </c>
    </row>
    <row r="16" spans="1:44" ht="21.75" customHeight="1">
      <c r="A16" s="4" t="s">
        <v>52</v>
      </c>
      <c r="B16" s="71">
        <v>10</v>
      </c>
      <c r="C16" s="72">
        <v>35</v>
      </c>
      <c r="D16" s="72">
        <v>35</v>
      </c>
      <c r="E16" s="73">
        <v>35</v>
      </c>
      <c r="F16" s="14">
        <f t="shared" si="0"/>
        <v>1</v>
      </c>
      <c r="G16" s="60"/>
      <c r="H16" s="61"/>
      <c r="I16" s="74"/>
      <c r="J16" s="75"/>
      <c r="K16" s="76"/>
      <c r="L16" s="76"/>
      <c r="M16" s="76"/>
      <c r="N16" s="76"/>
      <c r="O16" s="76"/>
      <c r="P16" s="76"/>
      <c r="Q16" s="78"/>
      <c r="R16" s="79"/>
      <c r="S16" s="76"/>
      <c r="T16" s="76"/>
      <c r="U16" s="76"/>
      <c r="V16" s="76"/>
      <c r="W16" s="76"/>
      <c r="X16" s="76"/>
      <c r="Y16" s="78"/>
      <c r="Z16" s="79">
        <v>1</v>
      </c>
      <c r="AA16" s="76">
        <v>0</v>
      </c>
      <c r="AB16" s="76">
        <v>27</v>
      </c>
      <c r="AC16" s="10">
        <v>7</v>
      </c>
      <c r="AD16" s="10">
        <f t="shared" si="7"/>
        <v>0</v>
      </c>
      <c r="AE16" s="76">
        <v>1</v>
      </c>
      <c r="AF16" s="76">
        <v>0</v>
      </c>
      <c r="AG16" s="76">
        <v>34</v>
      </c>
      <c r="AH16" s="76"/>
      <c r="AI16" s="8"/>
      <c r="AJ16" s="8">
        <f t="shared" si="5"/>
        <v>0</v>
      </c>
      <c r="AK16" s="8"/>
      <c r="AL16" s="66"/>
      <c r="AM16" s="67"/>
      <c r="AN16" s="79"/>
      <c r="AO16" s="76"/>
      <c r="AP16" s="76"/>
      <c r="AQ16" s="84"/>
      <c r="AR16" s="85"/>
    </row>
    <row r="17" spans="1:44" ht="21.75" customHeight="1">
      <c r="A17" s="4" t="s">
        <v>53</v>
      </c>
      <c r="B17" s="71">
        <v>11</v>
      </c>
      <c r="C17" s="72">
        <v>61</v>
      </c>
      <c r="D17" s="72">
        <v>63</v>
      </c>
      <c r="E17" s="73">
        <v>63</v>
      </c>
      <c r="F17" s="14">
        <f t="shared" si="0"/>
        <v>1</v>
      </c>
      <c r="G17" s="60">
        <v>52848</v>
      </c>
      <c r="H17" s="61"/>
      <c r="I17" s="74">
        <v>0</v>
      </c>
      <c r="J17" s="75">
        <v>0</v>
      </c>
      <c r="K17" s="76">
        <v>13</v>
      </c>
      <c r="L17" s="76">
        <v>50</v>
      </c>
      <c r="M17" s="76">
        <f t="shared" si="1"/>
        <v>0</v>
      </c>
      <c r="N17" s="76">
        <v>0</v>
      </c>
      <c r="O17" s="76">
        <v>45</v>
      </c>
      <c r="P17" s="76">
        <v>16</v>
      </c>
      <c r="Q17" s="78">
        <f t="shared" si="2"/>
        <v>2</v>
      </c>
      <c r="R17" s="79">
        <v>61</v>
      </c>
      <c r="S17" s="76">
        <v>1</v>
      </c>
      <c r="T17" s="76"/>
      <c r="U17" s="76">
        <f t="shared" si="3"/>
        <v>1</v>
      </c>
      <c r="V17" s="76">
        <v>53</v>
      </c>
      <c r="W17" s="76">
        <v>9</v>
      </c>
      <c r="X17" s="76"/>
      <c r="Y17" s="78">
        <f t="shared" si="4"/>
        <v>1</v>
      </c>
      <c r="Z17" s="79">
        <v>3</v>
      </c>
      <c r="AA17" s="76">
        <v>8</v>
      </c>
      <c r="AB17" s="76">
        <v>31</v>
      </c>
      <c r="AC17" s="10">
        <v>21</v>
      </c>
      <c r="AD17" s="10">
        <f t="shared" si="7"/>
        <v>0</v>
      </c>
      <c r="AE17" s="76">
        <v>9</v>
      </c>
      <c r="AF17" s="76">
        <v>0</v>
      </c>
      <c r="AG17" s="76">
        <v>51</v>
      </c>
      <c r="AH17" s="76"/>
      <c r="AI17" s="8"/>
      <c r="AJ17" s="8">
        <f t="shared" si="5"/>
        <v>3</v>
      </c>
      <c r="AK17" s="8"/>
      <c r="AL17" s="66">
        <v>15692</v>
      </c>
      <c r="AM17" s="67">
        <v>4407</v>
      </c>
      <c r="AN17" s="79">
        <v>0</v>
      </c>
      <c r="AO17" s="76">
        <v>24</v>
      </c>
      <c r="AP17" s="76">
        <v>39</v>
      </c>
      <c r="AQ17" s="84">
        <v>0</v>
      </c>
      <c r="AR17" s="86">
        <v>0</v>
      </c>
    </row>
    <row r="18" spans="1:44" ht="21.75" customHeight="1">
      <c r="A18" s="4" t="s">
        <v>41</v>
      </c>
      <c r="B18" s="87">
        <v>12</v>
      </c>
      <c r="C18" s="88">
        <v>54</v>
      </c>
      <c r="D18" s="88">
        <v>54</v>
      </c>
      <c r="E18" s="89">
        <v>53</v>
      </c>
      <c r="F18" s="14">
        <f t="shared" si="0"/>
        <v>0.9814814814814815</v>
      </c>
      <c r="G18" s="60">
        <v>51963</v>
      </c>
      <c r="H18" s="61"/>
      <c r="I18" s="90">
        <v>0</v>
      </c>
      <c r="J18" s="91">
        <v>0</v>
      </c>
      <c r="K18" s="76">
        <v>13</v>
      </c>
      <c r="L18" s="76">
        <v>13</v>
      </c>
      <c r="M18" s="76">
        <f t="shared" si="1"/>
        <v>27</v>
      </c>
      <c r="N18" s="76">
        <v>1</v>
      </c>
      <c r="O18" s="76">
        <v>25</v>
      </c>
      <c r="P18" s="76">
        <v>1</v>
      </c>
      <c r="Q18" s="78">
        <f t="shared" si="2"/>
        <v>26</v>
      </c>
      <c r="R18" s="79"/>
      <c r="S18" s="76"/>
      <c r="T18" s="8"/>
      <c r="U18" s="8"/>
      <c r="V18" s="76"/>
      <c r="W18" s="76"/>
      <c r="X18" s="76"/>
      <c r="Y18" s="78"/>
      <c r="Z18" s="79"/>
      <c r="AA18" s="76"/>
      <c r="AB18" s="76"/>
      <c r="AC18" s="10"/>
      <c r="AD18" s="10"/>
      <c r="AE18" s="76"/>
      <c r="AF18" s="76"/>
      <c r="AG18" s="76"/>
      <c r="AH18" s="76"/>
      <c r="AI18" s="8"/>
      <c r="AJ18" s="8"/>
      <c r="AK18" s="8"/>
      <c r="AL18" s="66"/>
      <c r="AM18" s="67"/>
      <c r="AN18" s="79">
        <v>2</v>
      </c>
      <c r="AO18" s="76">
        <v>11</v>
      </c>
      <c r="AP18" s="76">
        <v>13</v>
      </c>
      <c r="AQ18" s="84">
        <v>4</v>
      </c>
      <c r="AR18" s="85">
        <f t="shared" si="6"/>
        <v>23</v>
      </c>
    </row>
    <row r="19" spans="1:44" ht="21.75" customHeight="1">
      <c r="A19" s="4" t="s">
        <v>43</v>
      </c>
      <c r="B19" s="71">
        <v>13</v>
      </c>
      <c r="C19" s="72">
        <v>62</v>
      </c>
      <c r="D19" s="72">
        <v>62</v>
      </c>
      <c r="E19" s="73">
        <v>38</v>
      </c>
      <c r="F19" s="14">
        <f t="shared" si="0"/>
        <v>0.6129032258064516</v>
      </c>
      <c r="G19" s="60">
        <v>59262</v>
      </c>
      <c r="H19" s="61">
        <v>74400</v>
      </c>
      <c r="I19" s="74">
        <v>0</v>
      </c>
      <c r="J19" s="75">
        <v>0</v>
      </c>
      <c r="K19" s="76">
        <v>23</v>
      </c>
      <c r="L19" s="76">
        <v>15</v>
      </c>
      <c r="M19" s="76">
        <f t="shared" si="1"/>
        <v>0</v>
      </c>
      <c r="N19" s="76">
        <v>3</v>
      </c>
      <c r="O19" s="76">
        <v>19</v>
      </c>
      <c r="P19" s="76">
        <v>14</v>
      </c>
      <c r="Q19" s="78">
        <f t="shared" si="2"/>
        <v>2</v>
      </c>
      <c r="R19" s="79">
        <v>20</v>
      </c>
      <c r="S19" s="76">
        <v>10</v>
      </c>
      <c r="T19" s="76"/>
      <c r="U19" s="76">
        <f t="shared" si="3"/>
        <v>8</v>
      </c>
      <c r="V19" s="76">
        <v>13</v>
      </c>
      <c r="W19" s="76">
        <v>20</v>
      </c>
      <c r="X19" s="76"/>
      <c r="Y19" s="78">
        <f t="shared" si="4"/>
        <v>5</v>
      </c>
      <c r="Z19" s="79">
        <v>3</v>
      </c>
      <c r="AA19" s="76">
        <v>4</v>
      </c>
      <c r="AB19" s="76">
        <v>17</v>
      </c>
      <c r="AC19" s="10">
        <v>0</v>
      </c>
      <c r="AD19" s="10">
        <f t="shared" si="7"/>
        <v>14</v>
      </c>
      <c r="AE19" s="76">
        <v>4</v>
      </c>
      <c r="AF19" s="76">
        <v>1</v>
      </c>
      <c r="AG19" s="76">
        <v>30</v>
      </c>
      <c r="AH19" s="76"/>
      <c r="AI19" s="8"/>
      <c r="AJ19" s="8">
        <f t="shared" si="5"/>
        <v>3</v>
      </c>
      <c r="AK19" s="8"/>
      <c r="AL19" s="66">
        <v>30858</v>
      </c>
      <c r="AM19" s="67">
        <v>7856</v>
      </c>
      <c r="AN19" s="79">
        <v>1</v>
      </c>
      <c r="AO19" s="76">
        <v>9</v>
      </c>
      <c r="AP19" s="76">
        <v>27</v>
      </c>
      <c r="AQ19" s="84">
        <v>0</v>
      </c>
      <c r="AR19" s="85">
        <f t="shared" si="6"/>
        <v>1</v>
      </c>
    </row>
    <row r="20" spans="1:44" ht="21.75" customHeight="1">
      <c r="A20" s="4" t="s">
        <v>30</v>
      </c>
      <c r="B20" s="71">
        <v>14</v>
      </c>
      <c r="C20" s="72">
        <v>33</v>
      </c>
      <c r="D20" s="72">
        <v>33</v>
      </c>
      <c r="E20" s="73">
        <v>33</v>
      </c>
      <c r="F20" s="14">
        <f t="shared" si="0"/>
        <v>1</v>
      </c>
      <c r="G20" s="64">
        <v>52961</v>
      </c>
      <c r="H20" s="65">
        <v>74400</v>
      </c>
      <c r="I20" s="74">
        <v>0</v>
      </c>
      <c r="J20" s="75">
        <v>0</v>
      </c>
      <c r="K20" s="77">
        <v>23</v>
      </c>
      <c r="L20" s="77">
        <v>9</v>
      </c>
      <c r="M20" s="77">
        <f t="shared" si="1"/>
        <v>1</v>
      </c>
      <c r="N20" s="77">
        <v>1</v>
      </c>
      <c r="O20" s="77">
        <v>26</v>
      </c>
      <c r="P20" s="76">
        <v>5</v>
      </c>
      <c r="Q20" s="92">
        <f t="shared" si="2"/>
        <v>1</v>
      </c>
      <c r="R20" s="93">
        <v>17</v>
      </c>
      <c r="S20" s="77">
        <v>15</v>
      </c>
      <c r="T20" s="77"/>
      <c r="U20" s="77">
        <f t="shared" si="3"/>
        <v>1</v>
      </c>
      <c r="V20" s="77">
        <v>9</v>
      </c>
      <c r="W20" s="77">
        <v>23</v>
      </c>
      <c r="X20" s="76"/>
      <c r="Y20" s="92">
        <f t="shared" si="4"/>
        <v>1</v>
      </c>
      <c r="Z20" s="93">
        <v>2</v>
      </c>
      <c r="AA20" s="77">
        <v>2</v>
      </c>
      <c r="AB20" s="77">
        <v>11</v>
      </c>
      <c r="AC20" s="11">
        <v>16</v>
      </c>
      <c r="AD20" s="11">
        <f t="shared" si="7"/>
        <v>2</v>
      </c>
      <c r="AE20" s="77">
        <v>2</v>
      </c>
      <c r="AF20" s="77">
        <v>0</v>
      </c>
      <c r="AG20" s="77">
        <v>28</v>
      </c>
      <c r="AH20" s="77"/>
      <c r="AI20" s="48"/>
      <c r="AJ20" s="48">
        <f t="shared" si="5"/>
        <v>3</v>
      </c>
      <c r="AK20" s="48"/>
      <c r="AL20" s="68">
        <v>23154</v>
      </c>
      <c r="AM20" s="69">
        <v>7695</v>
      </c>
      <c r="AN20" s="93">
        <v>1</v>
      </c>
      <c r="AO20" s="77">
        <v>14</v>
      </c>
      <c r="AP20" s="77">
        <v>17</v>
      </c>
      <c r="AQ20" s="84">
        <v>0</v>
      </c>
      <c r="AR20" s="94">
        <f t="shared" si="6"/>
        <v>1</v>
      </c>
    </row>
    <row r="21" spans="1:44" ht="21.75" customHeight="1">
      <c r="A21" s="4" t="s">
        <v>54</v>
      </c>
      <c r="B21" s="71">
        <v>15</v>
      </c>
      <c r="C21" s="72">
        <v>30</v>
      </c>
      <c r="D21" s="72">
        <v>30</v>
      </c>
      <c r="E21" s="73">
        <v>29</v>
      </c>
      <c r="F21" s="14">
        <f t="shared" si="0"/>
        <v>0.9666666666666667</v>
      </c>
      <c r="G21" s="60">
        <v>64371</v>
      </c>
      <c r="H21" s="61">
        <v>67800</v>
      </c>
      <c r="I21" s="74">
        <v>1</v>
      </c>
      <c r="J21" s="75">
        <v>0</v>
      </c>
      <c r="K21" s="76">
        <v>12</v>
      </c>
      <c r="L21" s="76">
        <v>14</v>
      </c>
      <c r="M21" s="76">
        <f t="shared" si="1"/>
        <v>2</v>
      </c>
      <c r="N21" s="76">
        <v>3</v>
      </c>
      <c r="O21" s="76">
        <v>21</v>
      </c>
      <c r="P21" s="76">
        <v>1</v>
      </c>
      <c r="Q21" s="78">
        <f t="shared" si="2"/>
        <v>4</v>
      </c>
      <c r="R21" s="79">
        <v>16</v>
      </c>
      <c r="S21" s="76">
        <v>12</v>
      </c>
      <c r="T21" s="76"/>
      <c r="U21" s="76">
        <f t="shared" si="3"/>
        <v>1</v>
      </c>
      <c r="V21" s="76">
        <v>17</v>
      </c>
      <c r="W21" s="76">
        <v>11</v>
      </c>
      <c r="X21" s="76"/>
      <c r="Y21" s="78">
        <f t="shared" si="4"/>
        <v>1</v>
      </c>
      <c r="Z21" s="79">
        <v>1</v>
      </c>
      <c r="AA21" s="76">
        <v>3</v>
      </c>
      <c r="AB21" s="76">
        <v>9</v>
      </c>
      <c r="AC21" s="10">
        <v>13</v>
      </c>
      <c r="AD21" s="10">
        <f t="shared" si="7"/>
        <v>3</v>
      </c>
      <c r="AE21" s="76">
        <v>3</v>
      </c>
      <c r="AF21" s="76">
        <v>0</v>
      </c>
      <c r="AG21" s="76">
        <v>23</v>
      </c>
      <c r="AH21" s="76"/>
      <c r="AI21" s="8"/>
      <c r="AJ21" s="8">
        <f t="shared" si="5"/>
        <v>3</v>
      </c>
      <c r="AK21" s="8"/>
      <c r="AL21" s="66">
        <v>17908</v>
      </c>
      <c r="AM21" s="67">
        <v>4948</v>
      </c>
      <c r="AN21" s="79">
        <v>0</v>
      </c>
      <c r="AO21" s="76">
        <v>9</v>
      </c>
      <c r="AP21" s="76">
        <v>14</v>
      </c>
      <c r="AQ21" s="84">
        <v>0</v>
      </c>
      <c r="AR21" s="85">
        <f t="shared" si="6"/>
        <v>6</v>
      </c>
    </row>
    <row r="22" spans="1:44" ht="21.75" customHeight="1">
      <c r="A22" s="4" t="s">
        <v>40</v>
      </c>
      <c r="B22" s="71">
        <v>17</v>
      </c>
      <c r="C22" s="72">
        <v>19</v>
      </c>
      <c r="D22" s="72">
        <v>19</v>
      </c>
      <c r="E22" s="73">
        <v>19</v>
      </c>
      <c r="F22" s="14">
        <f t="shared" si="0"/>
        <v>1</v>
      </c>
      <c r="G22" s="60"/>
      <c r="H22" s="61"/>
      <c r="I22" s="74"/>
      <c r="J22" s="75"/>
      <c r="K22" s="76"/>
      <c r="L22" s="76"/>
      <c r="M22" s="76"/>
      <c r="N22" s="76"/>
      <c r="O22" s="76"/>
      <c r="P22" s="76"/>
      <c r="Q22" s="78"/>
      <c r="R22" s="79"/>
      <c r="S22" s="76"/>
      <c r="T22" s="76"/>
      <c r="U22" s="76"/>
      <c r="V22" s="76"/>
      <c r="W22" s="76"/>
      <c r="X22" s="76"/>
      <c r="Y22" s="78"/>
      <c r="Z22" s="79">
        <v>0</v>
      </c>
      <c r="AA22" s="76">
        <v>3</v>
      </c>
      <c r="AB22" s="76">
        <v>3</v>
      </c>
      <c r="AC22" s="10">
        <v>13</v>
      </c>
      <c r="AD22" s="49">
        <f t="shared" si="7"/>
        <v>0</v>
      </c>
      <c r="AE22" s="76">
        <v>4</v>
      </c>
      <c r="AF22" s="76"/>
      <c r="AG22" s="76">
        <v>5</v>
      </c>
      <c r="AH22" s="76">
        <v>10</v>
      </c>
      <c r="AI22" s="8"/>
      <c r="AJ22" s="8">
        <f t="shared" si="5"/>
        <v>0</v>
      </c>
      <c r="AK22" s="8"/>
      <c r="AL22" s="66">
        <v>4288</v>
      </c>
      <c r="AM22" s="67">
        <v>1159</v>
      </c>
      <c r="AN22" s="79"/>
      <c r="AO22" s="76"/>
      <c r="AP22" s="76"/>
      <c r="AQ22" s="84"/>
      <c r="AR22" s="85"/>
    </row>
    <row r="23" spans="1:49" ht="21.75" customHeight="1">
      <c r="A23" s="4" t="s">
        <v>29</v>
      </c>
      <c r="B23" s="71">
        <v>18</v>
      </c>
      <c r="C23" s="95">
        <v>16</v>
      </c>
      <c r="D23" s="96">
        <v>17</v>
      </c>
      <c r="E23" s="97">
        <v>16</v>
      </c>
      <c r="F23" s="14">
        <f t="shared" si="0"/>
        <v>0.9411764705882353</v>
      </c>
      <c r="G23" s="60">
        <v>58905</v>
      </c>
      <c r="H23" s="61">
        <v>72000</v>
      </c>
      <c r="I23" s="74">
        <v>0</v>
      </c>
      <c r="J23" s="75">
        <v>0</v>
      </c>
      <c r="K23" s="76">
        <v>11</v>
      </c>
      <c r="L23" s="76">
        <v>4</v>
      </c>
      <c r="M23" s="76">
        <f t="shared" si="1"/>
        <v>1</v>
      </c>
      <c r="N23" s="76">
        <v>1</v>
      </c>
      <c r="O23" s="76">
        <v>9</v>
      </c>
      <c r="P23" s="76">
        <v>4</v>
      </c>
      <c r="Q23" s="78">
        <f t="shared" si="2"/>
        <v>2</v>
      </c>
      <c r="R23" s="79">
        <v>3</v>
      </c>
      <c r="S23" s="76">
        <v>10</v>
      </c>
      <c r="T23" s="76"/>
      <c r="U23" s="76">
        <f t="shared" si="3"/>
        <v>3</v>
      </c>
      <c r="V23" s="76">
        <v>3</v>
      </c>
      <c r="W23" s="76">
        <v>8</v>
      </c>
      <c r="X23" s="76"/>
      <c r="Y23" s="78">
        <f t="shared" si="4"/>
        <v>5</v>
      </c>
      <c r="Z23" s="79">
        <v>0</v>
      </c>
      <c r="AA23" s="76">
        <v>0</v>
      </c>
      <c r="AB23" s="76">
        <v>3</v>
      </c>
      <c r="AC23" s="10">
        <v>7</v>
      </c>
      <c r="AD23" s="10">
        <f t="shared" si="7"/>
        <v>6</v>
      </c>
      <c r="AE23" s="76">
        <v>1</v>
      </c>
      <c r="AF23" s="76">
        <v>0</v>
      </c>
      <c r="AG23" s="76">
        <v>13</v>
      </c>
      <c r="AH23" s="76"/>
      <c r="AI23" s="8"/>
      <c r="AJ23" s="8">
        <f t="shared" si="5"/>
        <v>2</v>
      </c>
      <c r="AK23" s="8"/>
      <c r="AL23" s="66">
        <v>1089</v>
      </c>
      <c r="AM23" s="67">
        <v>265</v>
      </c>
      <c r="AN23" s="79">
        <v>1</v>
      </c>
      <c r="AO23" s="76">
        <v>5</v>
      </c>
      <c r="AP23" s="76">
        <v>6</v>
      </c>
      <c r="AQ23" s="84">
        <v>1</v>
      </c>
      <c r="AR23" s="85">
        <f t="shared" si="6"/>
        <v>3</v>
      </c>
      <c r="AS23" s="5"/>
      <c r="AT23" s="53"/>
      <c r="AU23" s="6"/>
      <c r="AV23" s="6"/>
      <c r="AW23" s="6"/>
    </row>
    <row r="24" spans="1:44" ht="21.75" customHeight="1">
      <c r="A24" s="4" t="s">
        <v>27</v>
      </c>
      <c r="B24" s="71">
        <v>20</v>
      </c>
      <c r="C24" s="72">
        <v>63</v>
      </c>
      <c r="D24" s="72">
        <v>77</v>
      </c>
      <c r="E24" s="73">
        <v>50</v>
      </c>
      <c r="F24" s="14">
        <f t="shared" si="0"/>
        <v>0.6493506493506493</v>
      </c>
      <c r="G24" s="60">
        <v>58468</v>
      </c>
      <c r="H24" s="61">
        <v>61585</v>
      </c>
      <c r="I24" s="74">
        <v>3</v>
      </c>
      <c r="J24" s="75">
        <v>0</v>
      </c>
      <c r="K24" s="76">
        <v>25</v>
      </c>
      <c r="L24" s="76">
        <v>19</v>
      </c>
      <c r="M24" s="76">
        <f t="shared" si="1"/>
        <v>3</v>
      </c>
      <c r="N24" s="76">
        <v>4</v>
      </c>
      <c r="O24" s="76">
        <v>22</v>
      </c>
      <c r="P24" s="76">
        <v>14</v>
      </c>
      <c r="Q24" s="78">
        <f t="shared" si="2"/>
        <v>10</v>
      </c>
      <c r="R24" s="79">
        <v>6</v>
      </c>
      <c r="S24" s="76">
        <v>39</v>
      </c>
      <c r="T24" s="76"/>
      <c r="U24" s="76">
        <f t="shared" si="3"/>
        <v>5</v>
      </c>
      <c r="V24" s="76">
        <v>12</v>
      </c>
      <c r="W24" s="76">
        <v>31</v>
      </c>
      <c r="X24" s="76"/>
      <c r="Y24" s="78">
        <f t="shared" si="4"/>
        <v>7</v>
      </c>
      <c r="Z24" s="79">
        <v>1</v>
      </c>
      <c r="AA24" s="76">
        <v>9</v>
      </c>
      <c r="AB24" s="76">
        <v>12</v>
      </c>
      <c r="AC24" s="10">
        <v>23</v>
      </c>
      <c r="AD24" s="10">
        <f t="shared" si="7"/>
        <v>5</v>
      </c>
      <c r="AE24" s="76">
        <v>1</v>
      </c>
      <c r="AF24" s="76">
        <v>0</v>
      </c>
      <c r="AG24" s="76">
        <v>45</v>
      </c>
      <c r="AH24" s="76"/>
      <c r="AI24" s="8"/>
      <c r="AJ24" s="8">
        <f t="shared" si="5"/>
        <v>4</v>
      </c>
      <c r="AK24" s="8"/>
      <c r="AL24" s="66">
        <v>7188</v>
      </c>
      <c r="AM24" s="67">
        <v>2187</v>
      </c>
      <c r="AN24" s="79">
        <v>0</v>
      </c>
      <c r="AO24" s="76">
        <v>5</v>
      </c>
      <c r="AP24" s="76">
        <v>41</v>
      </c>
      <c r="AQ24" s="84">
        <v>4</v>
      </c>
      <c r="AR24" s="85">
        <f t="shared" si="6"/>
        <v>0</v>
      </c>
    </row>
    <row r="25" spans="1:44" ht="21.75" customHeight="1">
      <c r="A25" s="4" t="s">
        <v>55</v>
      </c>
      <c r="B25" s="71">
        <v>21</v>
      </c>
      <c r="C25" s="72">
        <v>36</v>
      </c>
      <c r="D25" s="72">
        <v>42</v>
      </c>
      <c r="E25" s="73">
        <v>41</v>
      </c>
      <c r="F25" s="14">
        <f t="shared" si="0"/>
        <v>0.9761904761904762</v>
      </c>
      <c r="G25" s="60">
        <v>55884</v>
      </c>
      <c r="H25" s="61"/>
      <c r="I25" s="74">
        <v>0</v>
      </c>
      <c r="J25" s="75">
        <v>0</v>
      </c>
      <c r="K25" s="76">
        <v>6</v>
      </c>
      <c r="L25" s="76">
        <v>3</v>
      </c>
      <c r="M25" s="76">
        <f t="shared" si="1"/>
        <v>32</v>
      </c>
      <c r="N25" s="76">
        <v>1</v>
      </c>
      <c r="O25" s="76">
        <v>0</v>
      </c>
      <c r="P25" s="76">
        <v>2</v>
      </c>
      <c r="Q25" s="78">
        <f t="shared" si="2"/>
        <v>38</v>
      </c>
      <c r="R25" s="79">
        <v>13</v>
      </c>
      <c r="S25" s="76">
        <v>0</v>
      </c>
      <c r="T25" s="76"/>
      <c r="U25" s="76">
        <f t="shared" si="3"/>
        <v>28</v>
      </c>
      <c r="V25" s="76">
        <v>5</v>
      </c>
      <c r="W25" s="76">
        <v>35</v>
      </c>
      <c r="X25" s="76"/>
      <c r="Y25" s="78">
        <f t="shared" si="4"/>
        <v>1</v>
      </c>
      <c r="Z25" s="79">
        <v>0</v>
      </c>
      <c r="AA25" s="76">
        <v>2</v>
      </c>
      <c r="AB25" s="76">
        <v>26</v>
      </c>
      <c r="AC25" s="10">
        <v>7</v>
      </c>
      <c r="AD25" s="10">
        <f t="shared" si="7"/>
        <v>6</v>
      </c>
      <c r="AE25" s="76">
        <v>0</v>
      </c>
      <c r="AF25" s="76">
        <v>0</v>
      </c>
      <c r="AG25" s="76">
        <v>19</v>
      </c>
      <c r="AH25" s="76"/>
      <c r="AI25" s="8"/>
      <c r="AJ25" s="8">
        <f t="shared" si="5"/>
        <v>22</v>
      </c>
      <c r="AK25" s="8"/>
      <c r="AL25" s="66">
        <v>15033</v>
      </c>
      <c r="AM25" s="67">
        <v>6311</v>
      </c>
      <c r="AN25" s="79">
        <v>1</v>
      </c>
      <c r="AO25" s="76">
        <v>1</v>
      </c>
      <c r="AP25" s="76">
        <v>3</v>
      </c>
      <c r="AQ25" s="84">
        <v>0</v>
      </c>
      <c r="AR25" s="85">
        <f t="shared" si="6"/>
        <v>36</v>
      </c>
    </row>
    <row r="26" spans="1:44" ht="21.75" customHeight="1">
      <c r="A26" s="4" t="s">
        <v>39</v>
      </c>
      <c r="B26" s="71">
        <v>22</v>
      </c>
      <c r="C26" s="72">
        <v>35</v>
      </c>
      <c r="D26" s="72">
        <v>35</v>
      </c>
      <c r="E26" s="73">
        <v>31</v>
      </c>
      <c r="F26" s="14">
        <f t="shared" si="0"/>
        <v>0.8857142857142857</v>
      </c>
      <c r="G26" s="60">
        <v>54477</v>
      </c>
      <c r="H26" s="61">
        <v>64800</v>
      </c>
      <c r="I26" s="74">
        <v>0</v>
      </c>
      <c r="J26" s="75">
        <v>0</v>
      </c>
      <c r="K26" s="76">
        <v>23</v>
      </c>
      <c r="L26" s="76">
        <v>6</v>
      </c>
      <c r="M26" s="76">
        <f t="shared" si="1"/>
        <v>2</v>
      </c>
      <c r="N26" s="76">
        <v>2</v>
      </c>
      <c r="O26" s="76">
        <v>18</v>
      </c>
      <c r="P26" s="76">
        <v>6</v>
      </c>
      <c r="Q26" s="78">
        <f t="shared" si="2"/>
        <v>5</v>
      </c>
      <c r="R26" s="79">
        <v>18</v>
      </c>
      <c r="S26" s="76">
        <v>13</v>
      </c>
      <c r="T26" s="76"/>
      <c r="U26" s="76">
        <f t="shared" si="3"/>
        <v>0</v>
      </c>
      <c r="V26" s="76">
        <v>7</v>
      </c>
      <c r="W26" s="76">
        <v>24</v>
      </c>
      <c r="X26" s="76"/>
      <c r="Y26" s="78">
        <f t="shared" si="4"/>
        <v>0</v>
      </c>
      <c r="Z26" s="79">
        <v>4</v>
      </c>
      <c r="AA26" s="76">
        <v>2</v>
      </c>
      <c r="AB26" s="76">
        <v>2</v>
      </c>
      <c r="AC26" s="10">
        <v>21</v>
      </c>
      <c r="AD26" s="10">
        <f t="shared" si="7"/>
        <v>2</v>
      </c>
      <c r="AE26" s="76">
        <v>2</v>
      </c>
      <c r="AF26" s="76">
        <v>1</v>
      </c>
      <c r="AG26" s="76">
        <v>25</v>
      </c>
      <c r="AH26" s="76"/>
      <c r="AI26" s="8"/>
      <c r="AJ26" s="8">
        <f t="shared" si="5"/>
        <v>3</v>
      </c>
      <c r="AK26" s="8"/>
      <c r="AL26" s="66">
        <v>4129</v>
      </c>
      <c r="AM26" s="67">
        <v>1771</v>
      </c>
      <c r="AN26" s="79">
        <v>3</v>
      </c>
      <c r="AO26" s="76">
        <v>10</v>
      </c>
      <c r="AP26" s="76">
        <v>16</v>
      </c>
      <c r="AQ26" s="84">
        <v>1</v>
      </c>
      <c r="AR26" s="85">
        <f t="shared" si="6"/>
        <v>1</v>
      </c>
    </row>
    <row r="27" spans="1:44" ht="21.75" customHeight="1">
      <c r="A27" s="4" t="s">
        <v>56</v>
      </c>
      <c r="B27" s="71">
        <v>23</v>
      </c>
      <c r="C27" s="72">
        <v>51</v>
      </c>
      <c r="D27" s="72">
        <v>54</v>
      </c>
      <c r="E27" s="73">
        <v>48</v>
      </c>
      <c r="F27" s="14">
        <f t="shared" si="0"/>
        <v>0.8888888888888888</v>
      </c>
      <c r="G27" s="60">
        <v>50519</v>
      </c>
      <c r="H27" s="61"/>
      <c r="I27" s="74">
        <v>0</v>
      </c>
      <c r="J27" s="75">
        <v>0</v>
      </c>
      <c r="K27" s="76">
        <v>29</v>
      </c>
      <c r="L27" s="76">
        <v>14</v>
      </c>
      <c r="M27" s="76">
        <f t="shared" si="1"/>
        <v>5</v>
      </c>
      <c r="N27" s="76">
        <v>2</v>
      </c>
      <c r="O27" s="76">
        <v>32</v>
      </c>
      <c r="P27" s="76">
        <v>8</v>
      </c>
      <c r="Q27" s="78">
        <f t="shared" si="2"/>
        <v>6</v>
      </c>
      <c r="R27" s="79">
        <v>19</v>
      </c>
      <c r="S27" s="76">
        <v>21</v>
      </c>
      <c r="T27" s="76"/>
      <c r="U27" s="76">
        <f t="shared" si="3"/>
        <v>8</v>
      </c>
      <c r="V27" s="76">
        <v>12</v>
      </c>
      <c r="W27" s="76">
        <v>30</v>
      </c>
      <c r="X27" s="76"/>
      <c r="Y27" s="78">
        <f t="shared" si="4"/>
        <v>6</v>
      </c>
      <c r="Z27" s="79">
        <v>0</v>
      </c>
      <c r="AA27" s="76">
        <v>4</v>
      </c>
      <c r="AB27" s="76">
        <v>14</v>
      </c>
      <c r="AC27" s="10">
        <v>25</v>
      </c>
      <c r="AD27" s="10">
        <f t="shared" si="7"/>
        <v>5</v>
      </c>
      <c r="AE27" s="76">
        <v>1</v>
      </c>
      <c r="AF27" s="76">
        <v>0</v>
      </c>
      <c r="AG27" s="76">
        <v>42</v>
      </c>
      <c r="AH27" s="76"/>
      <c r="AI27" s="8"/>
      <c r="AJ27" s="8">
        <f t="shared" si="5"/>
        <v>5</v>
      </c>
      <c r="AK27" s="8"/>
      <c r="AL27" s="66">
        <v>18110</v>
      </c>
      <c r="AM27" s="67">
        <v>6024</v>
      </c>
      <c r="AN27" s="79">
        <v>2</v>
      </c>
      <c r="AO27" s="76">
        <v>11</v>
      </c>
      <c r="AP27" s="76">
        <v>29</v>
      </c>
      <c r="AQ27" s="84">
        <v>2</v>
      </c>
      <c r="AR27" s="85">
        <f t="shared" si="6"/>
        <v>4</v>
      </c>
    </row>
    <row r="28" spans="1:44" ht="21.75" customHeight="1">
      <c r="A28" s="4" t="s">
        <v>36</v>
      </c>
      <c r="B28" s="71">
        <v>24</v>
      </c>
      <c r="C28" s="72">
        <v>25</v>
      </c>
      <c r="D28" s="72">
        <v>29</v>
      </c>
      <c r="E28" s="73">
        <v>29</v>
      </c>
      <c r="F28" s="14">
        <f t="shared" si="0"/>
        <v>1</v>
      </c>
      <c r="G28" s="60">
        <v>61482</v>
      </c>
      <c r="H28" s="61"/>
      <c r="I28" s="74">
        <v>0</v>
      </c>
      <c r="J28" s="75">
        <v>0</v>
      </c>
      <c r="K28" s="76">
        <v>7</v>
      </c>
      <c r="L28" s="76">
        <v>22</v>
      </c>
      <c r="M28" s="76">
        <f t="shared" si="1"/>
        <v>0</v>
      </c>
      <c r="N28" s="76">
        <v>2</v>
      </c>
      <c r="O28" s="76">
        <v>17</v>
      </c>
      <c r="P28" s="76">
        <v>8</v>
      </c>
      <c r="Q28" s="78">
        <f t="shared" si="2"/>
        <v>2</v>
      </c>
      <c r="R28" s="79">
        <v>8</v>
      </c>
      <c r="S28" s="76">
        <v>21</v>
      </c>
      <c r="T28" s="8"/>
      <c r="U28" s="8">
        <f t="shared" si="3"/>
        <v>0</v>
      </c>
      <c r="V28" s="76">
        <v>3</v>
      </c>
      <c r="W28" s="76">
        <v>26</v>
      </c>
      <c r="X28" s="8"/>
      <c r="Y28" s="98">
        <f t="shared" si="4"/>
        <v>0</v>
      </c>
      <c r="Z28" s="79">
        <v>0</v>
      </c>
      <c r="AA28" s="76">
        <v>11</v>
      </c>
      <c r="AB28" s="76">
        <v>7</v>
      </c>
      <c r="AC28" s="10">
        <v>11</v>
      </c>
      <c r="AD28" s="10">
        <f t="shared" si="7"/>
        <v>0</v>
      </c>
      <c r="AE28" s="76">
        <v>3</v>
      </c>
      <c r="AF28" s="76">
        <v>1</v>
      </c>
      <c r="AG28" s="76">
        <v>25</v>
      </c>
      <c r="AH28" s="76"/>
      <c r="AI28" s="8"/>
      <c r="AJ28" s="8">
        <f t="shared" si="5"/>
        <v>0</v>
      </c>
      <c r="AK28" s="8"/>
      <c r="AL28" s="61">
        <v>5912</v>
      </c>
      <c r="AM28" s="70">
        <v>1645</v>
      </c>
      <c r="AN28" s="79">
        <v>1</v>
      </c>
      <c r="AO28" s="76">
        <v>7</v>
      </c>
      <c r="AP28" s="76">
        <v>20</v>
      </c>
      <c r="AQ28" s="84"/>
      <c r="AR28" s="85">
        <f t="shared" si="6"/>
        <v>1</v>
      </c>
    </row>
    <row r="29" spans="1:44" ht="21.75" customHeight="1">
      <c r="A29" s="4" t="s">
        <v>37</v>
      </c>
      <c r="B29" s="71">
        <v>25</v>
      </c>
      <c r="C29" s="72">
        <v>19</v>
      </c>
      <c r="D29" s="72">
        <v>19</v>
      </c>
      <c r="E29" s="73">
        <v>11</v>
      </c>
      <c r="F29" s="14">
        <f t="shared" si="0"/>
        <v>0.5789473684210527</v>
      </c>
      <c r="G29" s="60">
        <v>53096</v>
      </c>
      <c r="H29" s="61"/>
      <c r="I29" s="74">
        <v>0</v>
      </c>
      <c r="J29" s="75">
        <v>0</v>
      </c>
      <c r="K29" s="76">
        <v>6</v>
      </c>
      <c r="L29" s="76">
        <v>5</v>
      </c>
      <c r="M29" s="76">
        <f t="shared" si="1"/>
        <v>0</v>
      </c>
      <c r="N29" s="76">
        <v>0</v>
      </c>
      <c r="O29" s="76">
        <v>5</v>
      </c>
      <c r="P29" s="76">
        <v>5</v>
      </c>
      <c r="Q29" s="78">
        <f t="shared" si="2"/>
        <v>1</v>
      </c>
      <c r="R29" s="79">
        <v>3</v>
      </c>
      <c r="S29" s="76">
        <v>7</v>
      </c>
      <c r="T29" s="76"/>
      <c r="U29" s="76">
        <f t="shared" si="3"/>
        <v>1</v>
      </c>
      <c r="V29" s="76">
        <v>1</v>
      </c>
      <c r="W29" s="76">
        <v>9</v>
      </c>
      <c r="X29" s="76"/>
      <c r="Y29" s="78">
        <f t="shared" si="4"/>
        <v>1</v>
      </c>
      <c r="Z29" s="79">
        <v>0</v>
      </c>
      <c r="AA29" s="76">
        <v>3</v>
      </c>
      <c r="AB29" s="76">
        <v>6</v>
      </c>
      <c r="AC29" s="10">
        <v>0</v>
      </c>
      <c r="AD29" s="10">
        <f t="shared" si="7"/>
        <v>2</v>
      </c>
      <c r="AE29" s="76">
        <v>1</v>
      </c>
      <c r="AF29" s="76">
        <v>0</v>
      </c>
      <c r="AG29" s="76">
        <v>9</v>
      </c>
      <c r="AH29" s="76"/>
      <c r="AI29" s="8"/>
      <c r="AJ29" s="8">
        <f t="shared" si="5"/>
        <v>1</v>
      </c>
      <c r="AK29" s="8"/>
      <c r="AL29" s="66">
        <v>2332</v>
      </c>
      <c r="AM29" s="67">
        <v>645</v>
      </c>
      <c r="AN29" s="79">
        <v>0</v>
      </c>
      <c r="AO29" s="76">
        <v>0</v>
      </c>
      <c r="AP29" s="76">
        <v>10</v>
      </c>
      <c r="AQ29" s="84"/>
      <c r="AR29" s="85">
        <f t="shared" si="6"/>
        <v>1</v>
      </c>
    </row>
    <row r="30" spans="1:44" ht="21.75" customHeight="1">
      <c r="A30" s="4" t="s">
        <v>35</v>
      </c>
      <c r="B30" s="71">
        <v>26</v>
      </c>
      <c r="C30" s="72">
        <v>26</v>
      </c>
      <c r="D30" s="72">
        <v>26</v>
      </c>
      <c r="E30" s="73">
        <v>24</v>
      </c>
      <c r="F30" s="14">
        <f t="shared" si="0"/>
        <v>0.9230769230769231</v>
      </c>
      <c r="G30" s="60">
        <v>59624</v>
      </c>
      <c r="H30" s="61"/>
      <c r="I30" s="74">
        <v>0</v>
      </c>
      <c r="J30" s="75">
        <v>0</v>
      </c>
      <c r="K30" s="76">
        <v>5</v>
      </c>
      <c r="L30" s="76">
        <v>7</v>
      </c>
      <c r="M30" s="76">
        <f t="shared" si="1"/>
        <v>12</v>
      </c>
      <c r="N30" s="76">
        <v>1</v>
      </c>
      <c r="O30" s="76">
        <v>10</v>
      </c>
      <c r="P30" s="76">
        <v>1</v>
      </c>
      <c r="Q30" s="78">
        <f t="shared" si="2"/>
        <v>12</v>
      </c>
      <c r="R30" s="79">
        <v>4</v>
      </c>
      <c r="S30" s="76">
        <v>6</v>
      </c>
      <c r="T30" s="76"/>
      <c r="U30" s="76">
        <f t="shared" si="3"/>
        <v>14</v>
      </c>
      <c r="V30" s="76">
        <v>4</v>
      </c>
      <c r="W30" s="76">
        <v>6</v>
      </c>
      <c r="X30" s="76"/>
      <c r="Y30" s="80">
        <f t="shared" si="4"/>
        <v>14</v>
      </c>
      <c r="Z30" s="79">
        <v>0</v>
      </c>
      <c r="AA30" s="76">
        <v>0</v>
      </c>
      <c r="AB30" s="76">
        <v>7</v>
      </c>
      <c r="AC30" s="10">
        <v>5</v>
      </c>
      <c r="AD30" s="10">
        <f t="shared" si="7"/>
        <v>12</v>
      </c>
      <c r="AE30" s="76">
        <v>1</v>
      </c>
      <c r="AF30" s="76">
        <v>0</v>
      </c>
      <c r="AG30" s="76">
        <v>10</v>
      </c>
      <c r="AH30" s="76"/>
      <c r="AI30" s="8"/>
      <c r="AJ30" s="8">
        <f t="shared" si="5"/>
        <v>13</v>
      </c>
      <c r="AK30" s="8"/>
      <c r="AL30" s="66">
        <v>2857</v>
      </c>
      <c r="AM30" s="67">
        <v>853</v>
      </c>
      <c r="AN30" s="79">
        <v>0</v>
      </c>
      <c r="AO30" s="76">
        <v>2</v>
      </c>
      <c r="AP30" s="76">
        <v>9</v>
      </c>
      <c r="AQ30" s="84"/>
      <c r="AR30" s="85">
        <f t="shared" si="6"/>
        <v>13</v>
      </c>
    </row>
    <row r="31" spans="1:44" ht="21.75" customHeight="1">
      <c r="A31" s="4" t="s">
        <v>42</v>
      </c>
      <c r="B31" s="71">
        <v>27</v>
      </c>
      <c r="C31" s="72">
        <v>41</v>
      </c>
      <c r="D31" s="72">
        <v>43</v>
      </c>
      <c r="E31" s="73">
        <v>38</v>
      </c>
      <c r="F31" s="14">
        <f t="shared" si="0"/>
        <v>0.8837209302325582</v>
      </c>
      <c r="G31" s="64">
        <v>60008</v>
      </c>
      <c r="H31" s="65"/>
      <c r="I31" s="74">
        <v>0</v>
      </c>
      <c r="J31" s="75">
        <v>0</v>
      </c>
      <c r="K31" s="77">
        <v>27</v>
      </c>
      <c r="L31" s="77">
        <v>10</v>
      </c>
      <c r="M31" s="77">
        <f t="shared" si="1"/>
        <v>1</v>
      </c>
      <c r="N31" s="77">
        <v>1</v>
      </c>
      <c r="O31" s="77">
        <v>23</v>
      </c>
      <c r="P31" s="76">
        <v>8</v>
      </c>
      <c r="Q31" s="92">
        <f t="shared" si="2"/>
        <v>6</v>
      </c>
      <c r="R31" s="93">
        <v>25</v>
      </c>
      <c r="S31" s="77">
        <v>6</v>
      </c>
      <c r="T31" s="77"/>
      <c r="U31" s="77">
        <f t="shared" si="3"/>
        <v>7</v>
      </c>
      <c r="V31" s="77">
        <v>6</v>
      </c>
      <c r="W31" s="77">
        <v>22</v>
      </c>
      <c r="X31" s="76"/>
      <c r="Y31" s="92">
        <f t="shared" si="4"/>
        <v>10</v>
      </c>
      <c r="Z31" s="93">
        <v>0</v>
      </c>
      <c r="AA31" s="77">
        <v>8</v>
      </c>
      <c r="AB31" s="77">
        <v>14</v>
      </c>
      <c r="AC31" s="11"/>
      <c r="AD31" s="11">
        <f t="shared" si="7"/>
        <v>16</v>
      </c>
      <c r="AE31" s="77">
        <v>1</v>
      </c>
      <c r="AF31" s="77">
        <v>0</v>
      </c>
      <c r="AG31" s="77">
        <v>31</v>
      </c>
      <c r="AH31" s="77"/>
      <c r="AI31" s="48"/>
      <c r="AJ31" s="48">
        <f t="shared" si="5"/>
        <v>6</v>
      </c>
      <c r="AK31" s="48"/>
      <c r="AL31" s="68">
        <v>15844</v>
      </c>
      <c r="AM31" s="69">
        <v>2767</v>
      </c>
      <c r="AN31" s="93">
        <v>0</v>
      </c>
      <c r="AO31" s="77">
        <v>17</v>
      </c>
      <c r="AP31" s="77">
        <v>16</v>
      </c>
      <c r="AQ31" s="84"/>
      <c r="AR31" s="99">
        <f t="shared" si="6"/>
        <v>5</v>
      </c>
    </row>
    <row r="32" spans="1:44" ht="21.75" customHeight="1">
      <c r="A32" s="4" t="s">
        <v>57</v>
      </c>
      <c r="B32" s="71">
        <v>28</v>
      </c>
      <c r="C32" s="72">
        <v>41</v>
      </c>
      <c r="D32" s="72">
        <v>41</v>
      </c>
      <c r="E32" s="73">
        <v>39</v>
      </c>
      <c r="F32" s="14">
        <f t="shared" si="0"/>
        <v>0.9512195121951219</v>
      </c>
      <c r="G32" s="60">
        <v>58184</v>
      </c>
      <c r="H32" s="61"/>
      <c r="I32" s="74">
        <v>1</v>
      </c>
      <c r="J32" s="75">
        <v>0</v>
      </c>
      <c r="K32" s="76">
        <v>12</v>
      </c>
      <c r="L32" s="76">
        <v>24</v>
      </c>
      <c r="M32" s="76">
        <f t="shared" si="1"/>
        <v>2</v>
      </c>
      <c r="N32" s="76">
        <v>0</v>
      </c>
      <c r="O32" s="76">
        <v>0</v>
      </c>
      <c r="P32" s="76">
        <v>0</v>
      </c>
      <c r="Q32" s="78">
        <f t="shared" si="2"/>
        <v>39</v>
      </c>
      <c r="R32" s="79">
        <v>25</v>
      </c>
      <c r="S32" s="76">
        <v>14</v>
      </c>
      <c r="T32" s="76"/>
      <c r="U32" s="76">
        <f t="shared" si="3"/>
        <v>0</v>
      </c>
      <c r="V32" s="76">
        <v>15</v>
      </c>
      <c r="W32" s="76">
        <v>23</v>
      </c>
      <c r="X32" s="76"/>
      <c r="Y32" s="78">
        <f t="shared" si="4"/>
        <v>1</v>
      </c>
      <c r="Z32" s="79">
        <v>3</v>
      </c>
      <c r="AA32" s="76">
        <v>13</v>
      </c>
      <c r="AB32" s="76">
        <v>1</v>
      </c>
      <c r="AC32" s="10">
        <v>19</v>
      </c>
      <c r="AD32" s="10">
        <f t="shared" si="7"/>
        <v>3</v>
      </c>
      <c r="AE32" s="76">
        <v>13</v>
      </c>
      <c r="AF32" s="76">
        <v>0</v>
      </c>
      <c r="AG32" s="76">
        <v>1</v>
      </c>
      <c r="AH32" s="76">
        <v>23</v>
      </c>
      <c r="AI32" s="8"/>
      <c r="AJ32" s="8">
        <f t="shared" si="5"/>
        <v>2</v>
      </c>
      <c r="AK32" s="8"/>
      <c r="AL32" s="66">
        <v>24331</v>
      </c>
      <c r="AM32" s="67">
        <v>8189</v>
      </c>
      <c r="AN32" s="79">
        <v>7</v>
      </c>
      <c r="AO32" s="76">
        <v>6</v>
      </c>
      <c r="AP32" s="76">
        <v>26</v>
      </c>
      <c r="AQ32" s="84"/>
      <c r="AR32" s="85">
        <f t="shared" si="6"/>
        <v>0</v>
      </c>
    </row>
    <row r="33" spans="1:44" ht="21.75" customHeight="1">
      <c r="A33" s="4" t="s">
        <v>58</v>
      </c>
      <c r="B33" s="71">
        <v>29</v>
      </c>
      <c r="C33" s="72">
        <v>39</v>
      </c>
      <c r="D33" s="72">
        <v>39</v>
      </c>
      <c r="E33" s="73">
        <v>39</v>
      </c>
      <c r="F33" s="14">
        <f t="shared" si="0"/>
        <v>1</v>
      </c>
      <c r="G33" s="60">
        <v>53536</v>
      </c>
      <c r="H33" s="61"/>
      <c r="I33" s="74">
        <v>0</v>
      </c>
      <c r="J33" s="75">
        <v>0</v>
      </c>
      <c r="K33" s="76">
        <v>9</v>
      </c>
      <c r="L33" s="76">
        <v>3</v>
      </c>
      <c r="M33" s="76">
        <f t="shared" si="1"/>
        <v>27</v>
      </c>
      <c r="N33" s="76">
        <v>1</v>
      </c>
      <c r="O33" s="76">
        <v>9</v>
      </c>
      <c r="P33" s="76">
        <v>1</v>
      </c>
      <c r="Q33" s="78">
        <f t="shared" si="2"/>
        <v>28</v>
      </c>
      <c r="R33" s="79">
        <v>2</v>
      </c>
      <c r="S33" s="76">
        <v>9</v>
      </c>
      <c r="T33" s="76"/>
      <c r="U33" s="76">
        <f t="shared" si="3"/>
        <v>28</v>
      </c>
      <c r="V33" s="76">
        <v>0</v>
      </c>
      <c r="W33" s="76">
        <v>11</v>
      </c>
      <c r="X33" s="76"/>
      <c r="Y33" s="78">
        <f t="shared" si="4"/>
        <v>28</v>
      </c>
      <c r="Z33" s="79">
        <v>0</v>
      </c>
      <c r="AA33" s="76">
        <v>1</v>
      </c>
      <c r="AB33" s="76">
        <v>4</v>
      </c>
      <c r="AC33" s="10"/>
      <c r="AD33" s="10">
        <f t="shared" si="7"/>
        <v>34</v>
      </c>
      <c r="AE33" s="76">
        <v>0</v>
      </c>
      <c r="AF33" s="76">
        <v>0</v>
      </c>
      <c r="AG33" s="76">
        <v>12</v>
      </c>
      <c r="AH33" s="76"/>
      <c r="AI33" s="8"/>
      <c r="AJ33" s="8">
        <f t="shared" si="5"/>
        <v>27</v>
      </c>
      <c r="AK33" s="8"/>
      <c r="AL33" s="66">
        <v>1270</v>
      </c>
      <c r="AM33" s="67">
        <v>669</v>
      </c>
      <c r="AN33" s="79">
        <v>0</v>
      </c>
      <c r="AO33" s="76">
        <v>4</v>
      </c>
      <c r="AP33" s="76">
        <v>7</v>
      </c>
      <c r="AQ33" s="84"/>
      <c r="AR33" s="85">
        <f t="shared" si="6"/>
        <v>28</v>
      </c>
    </row>
    <row r="34" spans="1:44" ht="21.75" customHeight="1">
      <c r="A34" s="4" t="s">
        <v>59</v>
      </c>
      <c r="B34" s="71">
        <v>30</v>
      </c>
      <c r="C34" s="72">
        <v>30</v>
      </c>
      <c r="D34" s="72">
        <v>30</v>
      </c>
      <c r="E34" s="73">
        <v>15</v>
      </c>
      <c r="F34" s="14">
        <f t="shared" si="0"/>
        <v>0.5</v>
      </c>
      <c r="G34" s="60">
        <v>61890</v>
      </c>
      <c r="H34" s="61">
        <v>72564</v>
      </c>
      <c r="I34" s="74">
        <v>0</v>
      </c>
      <c r="J34" s="75">
        <v>0</v>
      </c>
      <c r="K34" s="76">
        <v>11</v>
      </c>
      <c r="L34" s="76">
        <v>4</v>
      </c>
      <c r="M34" s="76">
        <f t="shared" si="1"/>
        <v>0</v>
      </c>
      <c r="N34" s="76">
        <v>2</v>
      </c>
      <c r="O34" s="76">
        <v>12</v>
      </c>
      <c r="P34" s="76">
        <v>1</v>
      </c>
      <c r="Q34" s="78">
        <f t="shared" si="2"/>
        <v>0</v>
      </c>
      <c r="R34" s="79">
        <v>4</v>
      </c>
      <c r="S34" s="76">
        <v>11</v>
      </c>
      <c r="T34" s="76"/>
      <c r="U34" s="76">
        <f t="shared" si="3"/>
        <v>0</v>
      </c>
      <c r="V34" s="76">
        <v>1</v>
      </c>
      <c r="W34" s="76">
        <v>14</v>
      </c>
      <c r="X34" s="76"/>
      <c r="Y34" s="78">
        <f t="shared" si="4"/>
        <v>0</v>
      </c>
      <c r="Z34" s="79">
        <v>0</v>
      </c>
      <c r="AA34" s="76">
        <v>5</v>
      </c>
      <c r="AB34" s="76">
        <v>2</v>
      </c>
      <c r="AC34" s="10"/>
      <c r="AD34" s="10">
        <f t="shared" si="7"/>
        <v>8</v>
      </c>
      <c r="AE34" s="76">
        <v>1</v>
      </c>
      <c r="AF34" s="76">
        <v>0</v>
      </c>
      <c r="AG34" s="76">
        <v>12</v>
      </c>
      <c r="AH34" s="76"/>
      <c r="AI34" s="8"/>
      <c r="AJ34" s="8">
        <f t="shared" si="5"/>
        <v>2</v>
      </c>
      <c r="AK34" s="8"/>
      <c r="AL34" s="66">
        <v>716</v>
      </c>
      <c r="AM34" s="67">
        <v>200</v>
      </c>
      <c r="AN34" s="79">
        <v>3</v>
      </c>
      <c r="AO34" s="76">
        <v>4</v>
      </c>
      <c r="AP34" s="76">
        <v>6</v>
      </c>
      <c r="AQ34" s="84"/>
      <c r="AR34" s="85">
        <f t="shared" si="6"/>
        <v>2</v>
      </c>
    </row>
    <row r="35" spans="1:44" ht="21.75" customHeight="1">
      <c r="A35" s="4" t="s">
        <v>33</v>
      </c>
      <c r="B35" s="71">
        <v>33</v>
      </c>
      <c r="C35" s="72">
        <v>27</v>
      </c>
      <c r="D35" s="72">
        <v>27</v>
      </c>
      <c r="E35" s="73">
        <v>25</v>
      </c>
      <c r="F35" s="14">
        <f t="shared" si="0"/>
        <v>0.9259259259259259</v>
      </c>
      <c r="G35" s="60">
        <v>58011</v>
      </c>
      <c r="H35" s="61">
        <v>66947</v>
      </c>
      <c r="I35" s="74">
        <v>0</v>
      </c>
      <c r="J35" s="75">
        <v>0</v>
      </c>
      <c r="K35" s="76">
        <v>19</v>
      </c>
      <c r="L35" s="76">
        <v>6</v>
      </c>
      <c r="M35" s="100">
        <f t="shared" si="1"/>
        <v>0</v>
      </c>
      <c r="N35" s="76">
        <v>2</v>
      </c>
      <c r="O35" s="76">
        <v>19</v>
      </c>
      <c r="P35" s="76">
        <v>2</v>
      </c>
      <c r="Q35" s="78">
        <f t="shared" si="2"/>
        <v>2</v>
      </c>
      <c r="R35" s="79">
        <v>5</v>
      </c>
      <c r="S35" s="76">
        <v>19</v>
      </c>
      <c r="T35" s="76"/>
      <c r="U35" s="76">
        <f t="shared" si="3"/>
        <v>1</v>
      </c>
      <c r="V35" s="76">
        <v>3</v>
      </c>
      <c r="W35" s="76">
        <v>20</v>
      </c>
      <c r="X35" s="76"/>
      <c r="Y35" s="78">
        <f t="shared" si="4"/>
        <v>2</v>
      </c>
      <c r="Z35" s="79">
        <v>0</v>
      </c>
      <c r="AA35" s="76">
        <v>5</v>
      </c>
      <c r="AB35" s="76">
        <v>2</v>
      </c>
      <c r="AC35" s="10"/>
      <c r="AD35" s="10">
        <f t="shared" si="7"/>
        <v>18</v>
      </c>
      <c r="AE35" s="76">
        <v>2</v>
      </c>
      <c r="AF35" s="76">
        <v>0</v>
      </c>
      <c r="AG35" s="76">
        <v>23</v>
      </c>
      <c r="AH35" s="76"/>
      <c r="AI35" s="8"/>
      <c r="AJ35" s="50">
        <f t="shared" si="5"/>
        <v>0</v>
      </c>
      <c r="AK35" s="8"/>
      <c r="AL35" s="66">
        <v>8853</v>
      </c>
      <c r="AM35" s="67">
        <v>3262</v>
      </c>
      <c r="AN35" s="79">
        <v>2</v>
      </c>
      <c r="AO35" s="76">
        <v>12</v>
      </c>
      <c r="AP35" s="76">
        <v>10</v>
      </c>
      <c r="AQ35" s="101"/>
      <c r="AR35" s="102">
        <f t="shared" si="6"/>
        <v>1</v>
      </c>
    </row>
    <row r="36" spans="1:44" ht="21.75" customHeight="1">
      <c r="A36" s="4" t="s">
        <v>31</v>
      </c>
      <c r="B36" s="71">
        <v>35</v>
      </c>
      <c r="C36" s="72">
        <v>19</v>
      </c>
      <c r="D36" s="72">
        <v>19</v>
      </c>
      <c r="E36" s="73">
        <v>19</v>
      </c>
      <c r="F36" s="14">
        <f t="shared" si="0"/>
        <v>1</v>
      </c>
      <c r="G36" s="60">
        <v>41803</v>
      </c>
      <c r="H36" s="61"/>
      <c r="I36" s="74">
        <v>0</v>
      </c>
      <c r="J36" s="75">
        <v>0</v>
      </c>
      <c r="K36" s="76">
        <v>12</v>
      </c>
      <c r="L36" s="76">
        <v>6</v>
      </c>
      <c r="M36" s="76">
        <f t="shared" si="1"/>
        <v>1</v>
      </c>
      <c r="N36" s="76">
        <v>1</v>
      </c>
      <c r="O36" s="76">
        <v>10</v>
      </c>
      <c r="P36" s="76">
        <v>6</v>
      </c>
      <c r="Q36" s="78">
        <f t="shared" si="2"/>
        <v>2</v>
      </c>
      <c r="R36" s="79">
        <v>6</v>
      </c>
      <c r="S36" s="76">
        <v>12</v>
      </c>
      <c r="T36" s="8"/>
      <c r="U36" s="8">
        <f t="shared" si="3"/>
        <v>1</v>
      </c>
      <c r="V36" s="76">
        <v>3</v>
      </c>
      <c r="W36" s="76">
        <v>14</v>
      </c>
      <c r="X36" s="76"/>
      <c r="Y36" s="78">
        <f t="shared" si="4"/>
        <v>2</v>
      </c>
      <c r="Z36" s="79">
        <v>1</v>
      </c>
      <c r="AA36" s="76">
        <v>1</v>
      </c>
      <c r="AB36" s="76">
        <v>8</v>
      </c>
      <c r="AC36" s="10">
        <v>9</v>
      </c>
      <c r="AD36" s="10">
        <f t="shared" si="7"/>
        <v>0</v>
      </c>
      <c r="AE36" s="76">
        <v>2</v>
      </c>
      <c r="AF36" s="76">
        <v>1</v>
      </c>
      <c r="AG36" s="76">
        <v>16</v>
      </c>
      <c r="AH36" s="76"/>
      <c r="AI36" s="8"/>
      <c r="AJ36" s="8">
        <f t="shared" si="5"/>
        <v>0</v>
      </c>
      <c r="AK36" s="8"/>
      <c r="AL36" s="66">
        <v>5275</v>
      </c>
      <c r="AM36" s="67">
        <v>1810</v>
      </c>
      <c r="AN36" s="79">
        <v>1</v>
      </c>
      <c r="AO36" s="76">
        <v>3</v>
      </c>
      <c r="AP36" s="76">
        <v>13</v>
      </c>
      <c r="AQ36" s="84" t="s">
        <v>28</v>
      </c>
      <c r="AR36" s="85">
        <f t="shared" si="6"/>
        <v>2</v>
      </c>
    </row>
    <row r="37" spans="1:44" ht="21.75" customHeight="1">
      <c r="A37" s="4" t="s">
        <v>32</v>
      </c>
      <c r="B37" s="71">
        <v>38</v>
      </c>
      <c r="C37" s="72">
        <v>20</v>
      </c>
      <c r="D37" s="72">
        <v>20</v>
      </c>
      <c r="E37" s="73">
        <v>20</v>
      </c>
      <c r="F37" s="14">
        <f t="shared" si="0"/>
        <v>1</v>
      </c>
      <c r="G37" s="60">
        <v>61037</v>
      </c>
      <c r="H37" s="61"/>
      <c r="I37" s="74">
        <v>0</v>
      </c>
      <c r="J37" s="75">
        <v>0</v>
      </c>
      <c r="K37" s="76">
        <v>12</v>
      </c>
      <c r="L37" s="76">
        <v>8</v>
      </c>
      <c r="M37" s="76">
        <f t="shared" si="1"/>
        <v>0</v>
      </c>
      <c r="N37" s="76">
        <v>1</v>
      </c>
      <c r="O37" s="76">
        <v>12</v>
      </c>
      <c r="P37" s="76">
        <v>1</v>
      </c>
      <c r="Q37" s="78">
        <f t="shared" si="2"/>
        <v>6</v>
      </c>
      <c r="R37" s="79">
        <v>4</v>
      </c>
      <c r="S37" s="76">
        <v>16</v>
      </c>
      <c r="T37" s="76"/>
      <c r="U37" s="76">
        <f t="shared" si="3"/>
        <v>0</v>
      </c>
      <c r="V37" s="76"/>
      <c r="W37" s="76">
        <v>20</v>
      </c>
      <c r="X37" s="76"/>
      <c r="Y37" s="78">
        <f t="shared" si="4"/>
        <v>0</v>
      </c>
      <c r="Z37" s="79">
        <v>0</v>
      </c>
      <c r="AA37" s="76">
        <v>3</v>
      </c>
      <c r="AB37" s="76">
        <v>2</v>
      </c>
      <c r="AC37" s="10"/>
      <c r="AD37" s="10">
        <f t="shared" si="7"/>
        <v>15</v>
      </c>
      <c r="AE37" s="76">
        <v>0</v>
      </c>
      <c r="AF37" s="76">
        <v>1</v>
      </c>
      <c r="AG37" s="76">
        <v>19</v>
      </c>
      <c r="AH37" s="76"/>
      <c r="AI37" s="8"/>
      <c r="AJ37" s="8">
        <f t="shared" si="5"/>
        <v>0</v>
      </c>
      <c r="AK37" s="8"/>
      <c r="AL37" s="66">
        <v>7202</v>
      </c>
      <c r="AM37" s="67">
        <v>1782</v>
      </c>
      <c r="AN37" s="79">
        <v>0</v>
      </c>
      <c r="AO37" s="76">
        <v>6</v>
      </c>
      <c r="AP37" s="76">
        <v>12</v>
      </c>
      <c r="AQ37" s="84"/>
      <c r="AR37" s="85">
        <f t="shared" si="6"/>
        <v>2</v>
      </c>
    </row>
    <row r="38" spans="1:44" ht="21.75" customHeight="1">
      <c r="A38" s="4" t="s">
        <v>44</v>
      </c>
      <c r="B38" s="71">
        <v>40</v>
      </c>
      <c r="C38" s="72">
        <v>28</v>
      </c>
      <c r="D38" s="72">
        <v>60</v>
      </c>
      <c r="E38" s="73">
        <v>38</v>
      </c>
      <c r="F38" s="14">
        <f t="shared" si="0"/>
        <v>0.6333333333333333</v>
      </c>
      <c r="G38" s="60">
        <v>59050</v>
      </c>
      <c r="H38" s="61"/>
      <c r="I38" s="74">
        <v>0</v>
      </c>
      <c r="J38" s="75">
        <v>0</v>
      </c>
      <c r="K38" s="76">
        <v>13</v>
      </c>
      <c r="L38" s="76">
        <v>21</v>
      </c>
      <c r="M38" s="76">
        <f t="shared" si="1"/>
        <v>4</v>
      </c>
      <c r="N38" s="76">
        <v>1</v>
      </c>
      <c r="O38" s="76">
        <v>17</v>
      </c>
      <c r="P38" s="76">
        <v>11</v>
      </c>
      <c r="Q38" s="78">
        <f t="shared" si="2"/>
        <v>9</v>
      </c>
      <c r="R38" s="79"/>
      <c r="S38" s="76">
        <v>18</v>
      </c>
      <c r="T38" s="76"/>
      <c r="U38" s="76">
        <f t="shared" si="3"/>
        <v>20</v>
      </c>
      <c r="V38" s="76">
        <v>10</v>
      </c>
      <c r="W38" s="76">
        <v>22</v>
      </c>
      <c r="X38" s="76"/>
      <c r="Y38" s="78">
        <f t="shared" si="4"/>
        <v>6</v>
      </c>
      <c r="Z38" s="79">
        <v>3</v>
      </c>
      <c r="AA38" s="76">
        <v>7</v>
      </c>
      <c r="AB38" s="76">
        <v>16</v>
      </c>
      <c r="AC38" s="10">
        <v>11</v>
      </c>
      <c r="AD38" s="10">
        <f t="shared" si="7"/>
        <v>1</v>
      </c>
      <c r="AE38" s="76">
        <v>3</v>
      </c>
      <c r="AF38" s="76">
        <v>0</v>
      </c>
      <c r="AG38" s="76">
        <v>32</v>
      </c>
      <c r="AH38" s="76"/>
      <c r="AI38" s="8"/>
      <c r="AJ38" s="8">
        <f t="shared" si="5"/>
        <v>3</v>
      </c>
      <c r="AK38" s="8"/>
      <c r="AL38" s="66">
        <v>12206</v>
      </c>
      <c r="AM38" s="67">
        <v>2794</v>
      </c>
      <c r="AN38" s="79">
        <v>3</v>
      </c>
      <c r="AO38" s="76">
        <v>6</v>
      </c>
      <c r="AP38" s="76">
        <v>27</v>
      </c>
      <c r="AQ38" s="84">
        <v>1</v>
      </c>
      <c r="AR38" s="85">
        <f t="shared" si="6"/>
        <v>1</v>
      </c>
    </row>
    <row r="39" spans="1:44" ht="21.75" customHeight="1">
      <c r="A39" s="4" t="s">
        <v>60</v>
      </c>
      <c r="B39" s="71">
        <v>41</v>
      </c>
      <c r="C39" s="72">
        <v>7</v>
      </c>
      <c r="D39" s="72">
        <v>20</v>
      </c>
      <c r="E39" s="73">
        <v>13</v>
      </c>
      <c r="F39" s="14">
        <f t="shared" si="0"/>
        <v>0.65</v>
      </c>
      <c r="G39" s="60">
        <v>60961</v>
      </c>
      <c r="H39" s="61"/>
      <c r="I39" s="74">
        <v>0</v>
      </c>
      <c r="J39" s="75">
        <v>1</v>
      </c>
      <c r="K39" s="76">
        <v>2</v>
      </c>
      <c r="L39" s="76">
        <v>7</v>
      </c>
      <c r="M39" s="76">
        <f t="shared" si="1"/>
        <v>3</v>
      </c>
      <c r="N39" s="76">
        <v>0</v>
      </c>
      <c r="O39" s="76">
        <v>7</v>
      </c>
      <c r="P39" s="76">
        <v>3</v>
      </c>
      <c r="Q39" s="78">
        <f t="shared" si="2"/>
        <v>3</v>
      </c>
      <c r="R39" s="79">
        <v>2</v>
      </c>
      <c r="S39" s="76">
        <v>7</v>
      </c>
      <c r="T39" s="76"/>
      <c r="U39" s="76">
        <f t="shared" si="3"/>
        <v>4</v>
      </c>
      <c r="V39" s="76">
        <v>1</v>
      </c>
      <c r="W39" s="76">
        <v>8</v>
      </c>
      <c r="X39" s="76"/>
      <c r="Y39" s="78">
        <f t="shared" si="4"/>
        <v>4</v>
      </c>
      <c r="Z39" s="79">
        <v>1</v>
      </c>
      <c r="AA39" s="76">
        <v>2</v>
      </c>
      <c r="AB39" s="76">
        <v>6</v>
      </c>
      <c r="AC39" s="10">
        <v>0</v>
      </c>
      <c r="AD39" s="10">
        <f t="shared" si="7"/>
        <v>4</v>
      </c>
      <c r="AE39" s="76">
        <v>0</v>
      </c>
      <c r="AF39" s="76">
        <v>0</v>
      </c>
      <c r="AG39" s="76">
        <v>10</v>
      </c>
      <c r="AH39" s="76"/>
      <c r="AI39" s="8"/>
      <c r="AJ39" s="8">
        <f t="shared" si="5"/>
        <v>3</v>
      </c>
      <c r="AK39" s="8"/>
      <c r="AL39" s="66">
        <v>2921</v>
      </c>
      <c r="AM39" s="67">
        <v>125</v>
      </c>
      <c r="AN39" s="79">
        <v>0</v>
      </c>
      <c r="AO39" s="76">
        <v>3</v>
      </c>
      <c r="AP39" s="76">
        <v>9</v>
      </c>
      <c r="AQ39" s="84"/>
      <c r="AR39" s="85">
        <f t="shared" si="6"/>
        <v>1</v>
      </c>
    </row>
    <row r="40" spans="1:44" ht="21.75" customHeight="1">
      <c r="A40" s="4" t="s">
        <v>61</v>
      </c>
      <c r="B40" s="71">
        <v>43</v>
      </c>
      <c r="C40" s="72">
        <v>45</v>
      </c>
      <c r="D40" s="72">
        <v>45</v>
      </c>
      <c r="E40" s="73">
        <v>42</v>
      </c>
      <c r="F40" s="14">
        <f t="shared" si="0"/>
        <v>0.9333333333333333</v>
      </c>
      <c r="G40" s="60">
        <v>57923</v>
      </c>
      <c r="H40" s="61"/>
      <c r="I40" s="74">
        <v>0</v>
      </c>
      <c r="J40" s="75">
        <v>0</v>
      </c>
      <c r="K40" s="76">
        <v>32</v>
      </c>
      <c r="L40" s="76">
        <v>10</v>
      </c>
      <c r="M40" s="76">
        <f t="shared" si="1"/>
        <v>0</v>
      </c>
      <c r="N40" s="76"/>
      <c r="O40" s="76"/>
      <c r="P40" s="76"/>
      <c r="Q40" s="78"/>
      <c r="R40" s="79"/>
      <c r="S40" s="76"/>
      <c r="T40" s="76"/>
      <c r="U40" s="76"/>
      <c r="V40" s="76"/>
      <c r="W40" s="76"/>
      <c r="X40" s="76"/>
      <c r="Y40" s="78"/>
      <c r="Z40" s="79"/>
      <c r="AA40" s="76">
        <v>5</v>
      </c>
      <c r="AB40" s="76">
        <v>6</v>
      </c>
      <c r="AC40" s="10"/>
      <c r="AD40" s="10">
        <f t="shared" si="7"/>
        <v>31</v>
      </c>
      <c r="AE40" s="76"/>
      <c r="AF40" s="76"/>
      <c r="AG40" s="76"/>
      <c r="AH40" s="76"/>
      <c r="AI40" s="8"/>
      <c r="AJ40" s="8"/>
      <c r="AK40" s="8"/>
      <c r="AL40" s="66"/>
      <c r="AM40" s="67"/>
      <c r="AN40" s="79"/>
      <c r="AO40" s="76"/>
      <c r="AP40" s="76"/>
      <c r="AQ40" s="84"/>
      <c r="AR40" s="85"/>
    </row>
    <row r="41" spans="1:44" ht="21.75" customHeight="1">
      <c r="A41" s="4" t="s">
        <v>62</v>
      </c>
      <c r="B41" s="71">
        <v>44</v>
      </c>
      <c r="C41" s="72">
        <v>18</v>
      </c>
      <c r="D41" s="72">
        <v>18</v>
      </c>
      <c r="E41" s="73">
        <v>18</v>
      </c>
      <c r="F41" s="14">
        <f t="shared" si="0"/>
        <v>1</v>
      </c>
      <c r="G41" s="60">
        <v>63012</v>
      </c>
      <c r="H41" s="61"/>
      <c r="I41" s="74">
        <v>0</v>
      </c>
      <c r="J41" s="75">
        <v>0</v>
      </c>
      <c r="K41" s="76">
        <v>0</v>
      </c>
      <c r="L41" s="76">
        <v>18</v>
      </c>
      <c r="M41" s="76">
        <f t="shared" si="1"/>
        <v>0</v>
      </c>
      <c r="N41" s="76">
        <v>0</v>
      </c>
      <c r="O41" s="76">
        <v>0</v>
      </c>
      <c r="P41" s="76">
        <v>18</v>
      </c>
      <c r="Q41" s="78">
        <f t="shared" si="2"/>
        <v>0</v>
      </c>
      <c r="R41" s="79">
        <v>2</v>
      </c>
      <c r="S41" s="76">
        <v>16</v>
      </c>
      <c r="T41" s="76"/>
      <c r="U41" s="76">
        <f t="shared" si="3"/>
        <v>0</v>
      </c>
      <c r="V41" s="76">
        <v>0</v>
      </c>
      <c r="W41" s="76">
        <v>18</v>
      </c>
      <c r="X41" s="76"/>
      <c r="Y41" s="78">
        <f t="shared" si="4"/>
        <v>0</v>
      </c>
      <c r="Z41" s="79">
        <v>2</v>
      </c>
      <c r="AA41" s="76">
        <v>0</v>
      </c>
      <c r="AB41" s="76">
        <v>0</v>
      </c>
      <c r="AC41" s="10">
        <v>16</v>
      </c>
      <c r="AD41" s="10">
        <f t="shared" si="7"/>
        <v>0</v>
      </c>
      <c r="AE41" s="76">
        <v>17</v>
      </c>
      <c r="AF41" s="76">
        <v>0</v>
      </c>
      <c r="AG41" s="76">
        <v>0</v>
      </c>
      <c r="AH41" s="76">
        <v>1</v>
      </c>
      <c r="AI41" s="8"/>
      <c r="AJ41" s="8">
        <f t="shared" si="5"/>
        <v>0</v>
      </c>
      <c r="AK41" s="8"/>
      <c r="AL41" s="66"/>
      <c r="AM41" s="67"/>
      <c r="AN41" s="79">
        <v>0</v>
      </c>
      <c r="AO41" s="76">
        <v>0</v>
      </c>
      <c r="AP41" s="76">
        <v>18</v>
      </c>
      <c r="AQ41" s="84"/>
      <c r="AR41" s="85">
        <f t="shared" si="6"/>
        <v>0</v>
      </c>
    </row>
    <row r="42" spans="1:44" ht="21.75" customHeight="1" thickBot="1">
      <c r="A42" s="4" t="s">
        <v>34</v>
      </c>
      <c r="B42" s="71">
        <v>45</v>
      </c>
      <c r="C42" s="72">
        <v>26</v>
      </c>
      <c r="D42" s="72">
        <v>26</v>
      </c>
      <c r="E42" s="73">
        <v>12</v>
      </c>
      <c r="F42" s="14">
        <f>E42/D42</f>
        <v>0.46153846153846156</v>
      </c>
      <c r="G42" s="60">
        <v>56970</v>
      </c>
      <c r="H42" s="61">
        <v>56400</v>
      </c>
      <c r="I42" s="74">
        <v>0</v>
      </c>
      <c r="J42" s="75">
        <v>0</v>
      </c>
      <c r="K42" s="76">
        <v>7</v>
      </c>
      <c r="L42" s="76">
        <v>4</v>
      </c>
      <c r="M42" s="76">
        <f t="shared" si="1"/>
        <v>1</v>
      </c>
      <c r="N42" s="76">
        <v>3</v>
      </c>
      <c r="O42" s="76">
        <v>8</v>
      </c>
      <c r="P42" s="103">
        <v>1</v>
      </c>
      <c r="Q42" s="78">
        <f t="shared" si="2"/>
        <v>0</v>
      </c>
      <c r="R42" s="79">
        <v>3</v>
      </c>
      <c r="S42" s="76">
        <v>9</v>
      </c>
      <c r="T42" s="76"/>
      <c r="U42" s="76">
        <f t="shared" si="3"/>
        <v>0</v>
      </c>
      <c r="V42" s="76">
        <v>2</v>
      </c>
      <c r="W42" s="76">
        <v>10</v>
      </c>
      <c r="X42" s="103"/>
      <c r="Y42" s="78">
        <f t="shared" si="4"/>
        <v>0</v>
      </c>
      <c r="Z42" s="79">
        <v>2</v>
      </c>
      <c r="AA42" s="76">
        <v>0</v>
      </c>
      <c r="AB42" s="76">
        <v>0</v>
      </c>
      <c r="AC42" s="12"/>
      <c r="AD42" s="12">
        <f t="shared" si="7"/>
        <v>10</v>
      </c>
      <c r="AE42" s="76">
        <v>2</v>
      </c>
      <c r="AF42" s="76">
        <v>0</v>
      </c>
      <c r="AG42" s="76">
        <v>10</v>
      </c>
      <c r="AH42" s="76"/>
      <c r="AI42" s="8"/>
      <c r="AJ42" s="8">
        <f t="shared" si="5"/>
        <v>0</v>
      </c>
      <c r="AK42" s="8"/>
      <c r="AL42" s="66">
        <v>3515</v>
      </c>
      <c r="AM42" s="67">
        <v>551</v>
      </c>
      <c r="AN42" s="79">
        <v>3</v>
      </c>
      <c r="AO42" s="76">
        <v>2</v>
      </c>
      <c r="AP42" s="76">
        <v>7</v>
      </c>
      <c r="AQ42" s="104"/>
      <c r="AR42" s="85">
        <f t="shared" si="6"/>
        <v>0</v>
      </c>
    </row>
    <row r="43" spans="1:44" s="1" customFormat="1" ht="21.75" customHeight="1" thickBot="1">
      <c r="A43" s="42" t="s">
        <v>23</v>
      </c>
      <c r="B43" s="54"/>
      <c r="C43" s="16">
        <f>SUM(C8:C42)</f>
        <v>1311</v>
      </c>
      <c r="D43" s="24">
        <f>SUM(D8:D42)</f>
        <v>1424</v>
      </c>
      <c r="E43" s="17">
        <f>SUM(E8:E42)</f>
        <v>1057</v>
      </c>
      <c r="F43" s="18">
        <f>E43/D43</f>
        <v>0.7422752808988764</v>
      </c>
      <c r="G43" s="51">
        <f>AVERAGE(G8:G42)</f>
        <v>56998.69696969697</v>
      </c>
      <c r="H43" s="52">
        <f>AVERAGE(H8:H42)</f>
        <v>66225.57142857143</v>
      </c>
      <c r="I43" s="19">
        <f>SUM(I8:I42)</f>
        <v>11</v>
      </c>
      <c r="J43" s="19">
        <f aca="true" t="shared" si="8" ref="J43:AR43">SUM(J8:J42)</f>
        <v>2</v>
      </c>
      <c r="K43" s="19">
        <f t="shared" si="8"/>
        <v>485</v>
      </c>
      <c r="L43" s="19">
        <f t="shared" si="8"/>
        <v>353</v>
      </c>
      <c r="M43" s="19">
        <f t="shared" si="8"/>
        <v>152</v>
      </c>
      <c r="N43" s="19">
        <f t="shared" si="8"/>
        <v>41</v>
      </c>
      <c r="O43" s="19">
        <f t="shared" si="8"/>
        <v>467</v>
      </c>
      <c r="P43" s="56">
        <f t="shared" si="8"/>
        <v>196</v>
      </c>
      <c r="Q43" s="43">
        <f t="shared" si="8"/>
        <v>247</v>
      </c>
      <c r="R43" s="20">
        <f t="shared" si="8"/>
        <v>305</v>
      </c>
      <c r="S43" s="19">
        <f t="shared" si="8"/>
        <v>433</v>
      </c>
      <c r="T43" s="19">
        <f t="shared" si="8"/>
        <v>0</v>
      </c>
      <c r="U43" s="19">
        <f t="shared" si="8"/>
        <v>170</v>
      </c>
      <c r="V43" s="19">
        <f t="shared" si="8"/>
        <v>219</v>
      </c>
      <c r="W43" s="19">
        <f t="shared" si="8"/>
        <v>550</v>
      </c>
      <c r="X43" s="56">
        <f t="shared" si="8"/>
        <v>0</v>
      </c>
      <c r="Y43" s="43">
        <f t="shared" si="8"/>
        <v>139</v>
      </c>
      <c r="Z43" s="20">
        <f t="shared" si="8"/>
        <v>32</v>
      </c>
      <c r="AA43" s="19">
        <f t="shared" si="8"/>
        <v>125</v>
      </c>
      <c r="AB43" s="19">
        <f t="shared" si="8"/>
        <v>273</v>
      </c>
      <c r="AC43" s="19">
        <f t="shared" si="8"/>
        <v>308</v>
      </c>
      <c r="AD43" s="19">
        <f t="shared" si="8"/>
        <v>238</v>
      </c>
      <c r="AE43" s="19">
        <f t="shared" si="8"/>
        <v>85</v>
      </c>
      <c r="AF43" s="19">
        <f t="shared" si="8"/>
        <v>9</v>
      </c>
      <c r="AG43" s="19">
        <f t="shared" si="8"/>
        <v>694</v>
      </c>
      <c r="AH43" s="19">
        <f t="shared" si="8"/>
        <v>34</v>
      </c>
      <c r="AI43" s="19">
        <f t="shared" si="8"/>
        <v>0</v>
      </c>
      <c r="AJ43" s="19">
        <f t="shared" si="8"/>
        <v>128</v>
      </c>
      <c r="AK43" s="19">
        <f t="shared" si="8"/>
        <v>0</v>
      </c>
      <c r="AL43" s="21">
        <f t="shared" si="8"/>
        <v>275135</v>
      </c>
      <c r="AM43" s="22">
        <f t="shared" si="8"/>
        <v>80787</v>
      </c>
      <c r="AN43" s="20">
        <f t="shared" si="8"/>
        <v>49</v>
      </c>
      <c r="AO43" s="19">
        <f t="shared" si="8"/>
        <v>207</v>
      </c>
      <c r="AP43" s="19">
        <f t="shared" si="8"/>
        <v>527</v>
      </c>
      <c r="AQ43" s="57">
        <f t="shared" si="8"/>
        <v>17</v>
      </c>
      <c r="AR43" s="16">
        <f t="shared" si="8"/>
        <v>150</v>
      </c>
    </row>
    <row r="44" spans="1:44" ht="21.75" customHeight="1" thickBot="1">
      <c r="A44" s="35" t="s">
        <v>68</v>
      </c>
      <c r="B44" s="25"/>
      <c r="C44" s="36"/>
      <c r="D44" s="40"/>
      <c r="E44" s="29"/>
      <c r="F44" s="30"/>
      <c r="G44" s="28"/>
      <c r="H44" s="9"/>
      <c r="I44" s="204">
        <f>SUM(I43:M43)</f>
        <v>1003</v>
      </c>
      <c r="J44" s="205"/>
      <c r="K44" s="205"/>
      <c r="L44" s="205"/>
      <c r="M44" s="206"/>
      <c r="N44" s="207">
        <f>SUM(N43:Q43)</f>
        <v>951</v>
      </c>
      <c r="O44" s="208"/>
      <c r="P44" s="208"/>
      <c r="Q44" s="208"/>
      <c r="R44" s="209">
        <f>SUM(R43:U43)</f>
        <v>908</v>
      </c>
      <c r="S44" s="210"/>
      <c r="T44" s="210"/>
      <c r="U44" s="211"/>
      <c r="V44" s="212">
        <f>SUM(V43:Y43)</f>
        <v>908</v>
      </c>
      <c r="W44" s="213"/>
      <c r="X44" s="213"/>
      <c r="Y44" s="213"/>
      <c r="Z44" s="214">
        <f>SUM(Z43:AD43)</f>
        <v>976</v>
      </c>
      <c r="AA44" s="215"/>
      <c r="AB44" s="215"/>
      <c r="AC44" s="215"/>
      <c r="AD44" s="216"/>
      <c r="AE44" s="217">
        <f>SUM(AE43:AJ43)</f>
        <v>950</v>
      </c>
      <c r="AF44" s="218"/>
      <c r="AG44" s="218"/>
      <c r="AH44" s="218"/>
      <c r="AI44" s="218"/>
      <c r="AJ44" s="219"/>
      <c r="AK44" s="119"/>
      <c r="AL44" s="120"/>
      <c r="AM44" s="121"/>
      <c r="AN44" s="200">
        <f>SUM(AN43:AR43)</f>
        <v>950</v>
      </c>
      <c r="AO44" s="201"/>
      <c r="AP44" s="201"/>
      <c r="AQ44" s="202"/>
      <c r="AR44" s="203"/>
    </row>
    <row r="45" spans="1:44" ht="21.75" customHeight="1" thickBot="1">
      <c r="A45" s="23" t="s">
        <v>70</v>
      </c>
      <c r="B45" s="26"/>
      <c r="C45" s="37"/>
      <c r="D45" s="39"/>
      <c r="E45" s="31"/>
      <c r="F45" s="32"/>
      <c r="G45" s="105"/>
      <c r="H45" s="106"/>
      <c r="I45" s="122">
        <f>I43/SUM(I43:M43)</f>
        <v>0.010967098703888335</v>
      </c>
      <c r="J45" s="123">
        <f>J43/SUM(I43:M43)</f>
        <v>0.0019940179461615153</v>
      </c>
      <c r="K45" s="122">
        <f>K43/SUM(I43:M43)</f>
        <v>0.4835493519441675</v>
      </c>
      <c r="L45" s="122">
        <f>L43/SUM(I43:M43)</f>
        <v>0.35194416749750745</v>
      </c>
      <c r="M45" s="122">
        <f>M43/SUM(I43:M43)</f>
        <v>0.15154536390827517</v>
      </c>
      <c r="N45" s="124">
        <f>N43/SUM(N43:Q43)</f>
        <v>0.04311251314405889</v>
      </c>
      <c r="O45" s="124">
        <f>O43/SUM(N43:Q43)</f>
        <v>0.491062039957939</v>
      </c>
      <c r="P45" s="124">
        <f>P43/SUM(N43:Q43)</f>
        <v>0.20609884332281808</v>
      </c>
      <c r="Q45" s="125">
        <f>Q43/SUM(N43:Q43)</f>
        <v>0.259726603575184</v>
      </c>
      <c r="R45" s="126">
        <f>R43/SUM(R43:U43)</f>
        <v>0.33590308370044053</v>
      </c>
      <c r="S45" s="127">
        <f>S43/SUM(R43:U43)</f>
        <v>0.47687224669603523</v>
      </c>
      <c r="T45" s="127"/>
      <c r="U45" s="127">
        <f>U43/SUM(R43:U43)</f>
        <v>0.18722466960352424</v>
      </c>
      <c r="V45" s="128">
        <f>V43/SUM(V43:Y43)</f>
        <v>0.24118942731277532</v>
      </c>
      <c r="W45" s="128">
        <f>W43/SUM(V43:Y43)</f>
        <v>0.6057268722466961</v>
      </c>
      <c r="X45" s="128"/>
      <c r="Y45" s="129">
        <f>Y43/SUM(V43:Y43)</f>
        <v>0.15308370044052863</v>
      </c>
      <c r="Z45" s="130">
        <f>Z43/SUM(Z43:AD43)</f>
        <v>0.03278688524590164</v>
      </c>
      <c r="AA45" s="131">
        <f>AA43/SUM(Z43:AD43)</f>
        <v>0.12807377049180327</v>
      </c>
      <c r="AB45" s="131">
        <f>AB43/SUM(Z43:AD43)</f>
        <v>0.2797131147540984</v>
      </c>
      <c r="AC45" s="131">
        <f>AC43/SUM(Z43:AD43)</f>
        <v>0.3155737704918033</v>
      </c>
      <c r="AD45" s="131">
        <f>AD43/SUM(Z43:AD43)</f>
        <v>0.24385245901639344</v>
      </c>
      <c r="AE45" s="132">
        <f>AE43/SUM(AE43:AJ43)</f>
        <v>0.08947368421052632</v>
      </c>
      <c r="AF45" s="132">
        <f>AF43/SUM(AE43:AJ43)</f>
        <v>0.009473684210526316</v>
      </c>
      <c r="AG45" s="132">
        <f>AG43/SUM(AE43:AJ43)</f>
        <v>0.7305263157894737</v>
      </c>
      <c r="AH45" s="132">
        <f>AH43/SUM(AE43:AJ43)</f>
        <v>0.035789473684210524</v>
      </c>
      <c r="AI45" s="132"/>
      <c r="AJ45" s="132">
        <f>AJ43/SUM(AE43:AJ43)</f>
        <v>0.13473684210526315</v>
      </c>
      <c r="AK45" s="133"/>
      <c r="AL45" s="133"/>
      <c r="AM45" s="134"/>
      <c r="AN45" s="135">
        <f>AN43/SUM(AN43:AR43)</f>
        <v>0.05157894736842105</v>
      </c>
      <c r="AO45" s="136">
        <f>AO43/SUM(AN43:AR43)</f>
        <v>0.21789473684210525</v>
      </c>
      <c r="AP45" s="136">
        <f>AP43/SUM(AN43:AR43)</f>
        <v>0.5547368421052632</v>
      </c>
      <c r="AQ45" s="136">
        <f>AQ43/SUM(AN43:AR43)</f>
        <v>0.017894736842105262</v>
      </c>
      <c r="AR45" s="137">
        <f>AR43/SUM(AN43:AR43)</f>
        <v>0.15789473684210525</v>
      </c>
    </row>
    <row r="46" spans="1:44" ht="21.75" customHeight="1" thickBot="1">
      <c r="A46" s="23" t="s">
        <v>69</v>
      </c>
      <c r="B46" s="27"/>
      <c r="C46" s="38"/>
      <c r="D46" s="41"/>
      <c r="E46" s="33"/>
      <c r="F46" s="34"/>
      <c r="G46" s="107"/>
      <c r="H46" s="108"/>
      <c r="I46" s="108">
        <f>I43/E43</f>
        <v>0.010406811731315043</v>
      </c>
      <c r="J46" s="109">
        <f>J43/E43</f>
        <v>0.001892147587511826</v>
      </c>
      <c r="K46" s="110">
        <f>K43/E43</f>
        <v>0.4588457899716178</v>
      </c>
      <c r="L46" s="111">
        <f>L43/E43</f>
        <v>0.3339640491958373</v>
      </c>
      <c r="M46" s="111">
        <f>M43/E43</f>
        <v>0.14380321665089876</v>
      </c>
      <c r="N46" s="108">
        <f>N43/E43</f>
        <v>0.03878902554399243</v>
      </c>
      <c r="O46" s="108">
        <f>O43/E43</f>
        <v>0.44181646168401134</v>
      </c>
      <c r="P46" s="108">
        <f>P43/E43</f>
        <v>0.18543046357615894</v>
      </c>
      <c r="Q46" s="112">
        <f>Q43/E43</f>
        <v>0.2336802270577105</v>
      </c>
      <c r="R46" s="113">
        <f>R43/E43</f>
        <v>0.28855250709555347</v>
      </c>
      <c r="S46" s="108">
        <f>S43/E43</f>
        <v>0.4096499526963103</v>
      </c>
      <c r="T46" s="108"/>
      <c r="U46" s="108">
        <f>U43/E43</f>
        <v>0.1608325449385052</v>
      </c>
      <c r="V46" s="108">
        <f>V43/E43</f>
        <v>0.20719016083254493</v>
      </c>
      <c r="W46" s="108">
        <f>W43/E43</f>
        <v>0.5203405865657521</v>
      </c>
      <c r="X46" s="108"/>
      <c r="Y46" s="112">
        <f>Y43/E43</f>
        <v>0.1315042573320719</v>
      </c>
      <c r="Z46" s="113">
        <f>Z43/E43</f>
        <v>0.030274361400189215</v>
      </c>
      <c r="AA46" s="108">
        <f>AA43/E43</f>
        <v>0.11825922421948912</v>
      </c>
      <c r="AB46" s="108">
        <f>AB43/E43</f>
        <v>0.2582781456953642</v>
      </c>
      <c r="AC46" s="108">
        <f>AC43/E43</f>
        <v>0.2913907284768212</v>
      </c>
      <c r="AD46" s="108">
        <f>AD43/E43</f>
        <v>0.2251655629139073</v>
      </c>
      <c r="AE46" s="108">
        <f>AE43/E43</f>
        <v>0.0804162724692526</v>
      </c>
      <c r="AF46" s="108">
        <f>AF43/E43</f>
        <v>0.008514664143803218</v>
      </c>
      <c r="AG46" s="108">
        <f>AG43/E43</f>
        <v>0.6565752128666036</v>
      </c>
      <c r="AH46" s="108">
        <f>AH43/E43</f>
        <v>0.03216650898770104</v>
      </c>
      <c r="AI46" s="108"/>
      <c r="AJ46" s="108">
        <f>AJ43/E43</f>
        <v>0.12109744560075686</v>
      </c>
      <c r="AK46" s="108"/>
      <c r="AL46" s="108"/>
      <c r="AM46" s="112"/>
      <c r="AN46" s="113">
        <f>AN43/E43</f>
        <v>0.046357615894039736</v>
      </c>
      <c r="AO46" s="108">
        <f>AO43/E43</f>
        <v>0.195837275307474</v>
      </c>
      <c r="AP46" s="108">
        <f>AP43/E43</f>
        <v>0.4985808893093661</v>
      </c>
      <c r="AQ46" s="108">
        <f>AQ43/E43</f>
        <v>0.01608325449385052</v>
      </c>
      <c r="AR46" s="114">
        <f>AR43/E43</f>
        <v>0.14191106906338694</v>
      </c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</sheetData>
  <sheetProtection/>
  <mergeCells count="52">
    <mergeCell ref="AN44:AR44"/>
    <mergeCell ref="I44:M44"/>
    <mergeCell ref="N44:Q44"/>
    <mergeCell ref="R44:U44"/>
    <mergeCell ref="V44:Y44"/>
    <mergeCell ref="Z44:AD44"/>
    <mergeCell ref="AE44:AJ44"/>
    <mergeCell ref="AQ5:AQ7"/>
    <mergeCell ref="AL6:AL7"/>
    <mergeCell ref="R6:R7"/>
    <mergeCell ref="S6:S7"/>
    <mergeCell ref="T6:T7"/>
    <mergeCell ref="U6:U7"/>
    <mergeCell ref="V6:V7"/>
    <mergeCell ref="W6:W7"/>
    <mergeCell ref="X6:X7"/>
    <mergeCell ref="Y6:Y7"/>
    <mergeCell ref="Z6:AD6"/>
    <mergeCell ref="AE6:AJ6"/>
    <mergeCell ref="AK6:AK7"/>
    <mergeCell ref="Z5:AK5"/>
    <mergeCell ref="AL5:AM5"/>
    <mergeCell ref="AN5:AN7"/>
    <mergeCell ref="AP5:AP7"/>
    <mergeCell ref="M6:M7"/>
    <mergeCell ref="N6:N7"/>
    <mergeCell ref="O6:O7"/>
    <mergeCell ref="P6:P7"/>
    <mergeCell ref="Q6:Q7"/>
    <mergeCell ref="AM6:AM7"/>
    <mergeCell ref="G4:Q4"/>
    <mergeCell ref="R4:Y4"/>
    <mergeCell ref="Z4:AM4"/>
    <mergeCell ref="AN4:AR4"/>
    <mergeCell ref="G5:G7"/>
    <mergeCell ref="H5:H7"/>
    <mergeCell ref="I5:M5"/>
    <mergeCell ref="N5:Q5"/>
    <mergeCell ref="R5:U5"/>
    <mergeCell ref="V5:Y5"/>
    <mergeCell ref="AR5:AR7"/>
    <mergeCell ref="I6:I7"/>
    <mergeCell ref="J6:J7"/>
    <mergeCell ref="K6:K7"/>
    <mergeCell ref="L6:L7"/>
    <mergeCell ref="AO5:AO7"/>
    <mergeCell ref="F4:F7"/>
    <mergeCell ref="A4:A7"/>
    <mergeCell ref="B4:B7"/>
    <mergeCell ref="C4:C7"/>
    <mergeCell ref="D4:D7"/>
    <mergeCell ref="E4:E7"/>
  </mergeCells>
  <printOptions/>
  <pageMargins left="0.31496062992125984" right="0.11811023622047245" top="0.7480314960629921" bottom="0.7480314960629921" header="0.31496062992125984" footer="0.31496062992125984"/>
  <pageSetup fitToHeight="0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soshiki2</cp:lastModifiedBy>
  <cp:lastPrinted>2015-01-09T07:19:54Z</cp:lastPrinted>
  <dcterms:created xsi:type="dcterms:W3CDTF">2013-11-28T03:53:42Z</dcterms:created>
  <dcterms:modified xsi:type="dcterms:W3CDTF">2015-01-29T06:55:19Z</dcterms:modified>
  <cp:category/>
  <cp:version/>
  <cp:contentType/>
  <cp:contentStatus/>
</cp:coreProperties>
</file>